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firstSheet="11" activeTab="13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İLLER'!$38:$40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<sst xmlns="http://schemas.openxmlformats.org/spreadsheetml/2006/main" count="1166" uniqueCount="486">
  <si>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</si>
  <si>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</si>
  <si>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</si>
  <si>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</si>
  <si>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</si>
  <si>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</si>
  <si>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</si>
  <si>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</si>
  <si>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</si>
  <si>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</si>
  <si>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</si>
  <si>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</si>
  <si>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</si>
  <si>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</si>
  <si>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</si>
  <si>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</si>
  <si>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</si>
  <si>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</si>
  <si>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</si>
  <si>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</si>
  <si>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</si>
  <si>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</si>
  <si>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</si>
  <si>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</si>
  <si>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</si>
  <si>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</si>
  <si>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</si>
  <si>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</si>
  <si>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</si>
  <si>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</si>
  <si>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</si>
  <si>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</si>
  <si>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</si>
  <si>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</si>
  <si>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</si>
  <si>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</si>
  <si>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</si>
  <si>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</si>
  <si>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</si>
  <si>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</si>
  <si>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</si>
  <si>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</si>
  <si>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</si>
  <si>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</si>
  <si>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</si>
  <si>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</si>
  <si>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</si>
  <si>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</si>
  <si>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</si>
  <si>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</si>
  <si>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</si>
  <si>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</si>
  <si>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</si>
  <si>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</si>
  <si>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</si>
  <si>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</si>
  <si>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</si>
  <si>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</si>
  <si>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</si>
  <si>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</si>
  <si>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</si>
  <si>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</si>
  <si>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</si>
  <si>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</si>
  <si>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</si>
  <si>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</si>
  <si>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</si>
  <si>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</si>
  <si>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</si>
  <si>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</si>
  <si>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</si>
  <si>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</si>
  <si>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</si>
  <si>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</si>
  <si>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</si>
  <si>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</si>
  <si>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</si>
  <si>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</si>
  <si>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</si>
  <si>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</si>
  <si>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</si>
  <si>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</si>
  <si>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</si>
  <si>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</si>
  <si>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</si>
  <si>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</si>
  <si>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</si>
  <si>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</si>
  <si>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</si>
  <si>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</si>
  <si>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</si>
  <si>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</si>
  <si>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</si>
  <si>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</si>
  <si>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</si>
  <si>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</si>
  <si>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</si>
  <si>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</si>
  <si>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</si>
  <si>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</si>
  <si>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</si>
  <si>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</si>
  <si>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</si>
  <si>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</si>
  <si>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</si>
  <si>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</si>
  <si>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</si>
  <si>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</si>
  <si>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</si>
  <si>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</si>
  <si>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</si>
  <si>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</si>
  <si>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</si>
  <si>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</si>
  <si>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</si>
  <si>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</si>
  <si>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</si>
  <si>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</si>
  <si>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</si>
  <si>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</si>
  <si>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</si>
  <si>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</si>
  <si>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</si>
  <si>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</si>
  <si>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</si>
  <si>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</si>
  <si>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</si>
  <si>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</si>
  <si>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</si>
  <si>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</si>
  <si>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</si>
  <si>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</si>
  <si>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</si>
  <si>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</si>
  <si>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</si>
  <si>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</si>
  <si>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</si>
  <si>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</si>
  <si>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</si>
  <si>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</si>
  <si>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</si>
  <si>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</si>
  <si>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</si>
  <si>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</si>
  <si>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</si>
  <si>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</si>
  <si>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</si>
  <si>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</si>
  <si>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</si>
  <si>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</si>
  <si>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</si>
  <si>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</si>
  <si>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</si>
  <si>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</si>
  <si>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</si>
  <si>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</si>
  <si>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</si>
  <si>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</si>
  <si>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</si>
  <si>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</si>
  <si>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</si>
  <si>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</si>
  <si>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</si>
  <si>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</si>
  <si>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</si>
  <si>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</si>
  <si>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</si>
  <si>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</si>
  <si>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</si>
  <si>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</si>
  <si>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</si>
  <si>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</si>
  <si>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</si>
  <si>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</si>
  <si>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</si>
  <si>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</si>
  <si>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</si>
  <si>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</si>
  <si>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</si>
  <si>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</si>
  <si>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</si>
  <si>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</si>
  <si>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</si>
  <si>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</si>
  <si>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</si>
  <si>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</si>
  <si>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</si>
  <si>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</si>
  <si>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</si>
  <si>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</si>
  <si>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</si>
  <si>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</si>
  <si>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</si>
  <si>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</si>
  <si>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</si>
  <si>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</si>
  <si>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</si>
  <si>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</si>
  <si>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</si>
  <si>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</si>
  <si>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</si>
  <si>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</si>
  <si>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</si>
  <si>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</si>
  <si>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</si>
  <si>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</si>
  <si>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</si>
  <si>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</si>
  <si>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</si>
  <si>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</si>
  <si>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</si>
  <si>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</si>
  <si>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</si>
  <si>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</si>
  <si>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</si>
  <si>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</si>
  <si>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</si>
  <si>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</si>
  <si>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</si>
  <si>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</si>
  <si>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</si>
  <si>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</si>
  <si>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</si>
  <si>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</si>
  <si>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</si>
  <si>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</si>
  <si>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</si>
  <si>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</si>
  <si>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</si>
  <si>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</si>
  <si>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</si>
  <si>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</si>
  <si>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</si>
  <si>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</si>
  <si>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</si>
  <si>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</si>
  <si>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</si>
  <si>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</si>
  <si>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</si>
  <si>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</si>
  <si>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</si>
  <si>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</si>
  <si>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</si>
  <si>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</si>
  <si>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</si>
  <si>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</si>
  <si>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</si>
  <si>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</si>
  <si>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</si>
  <si>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</si>
  <si>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</si>
  <si>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</si>
  <si>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</si>
  <si>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</si>
  <si>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</si>
  <si>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</si>
  <si>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</si>
  <si>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</si>
  <si>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</si>
  <si>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</si>
  <si>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</si>
  <si>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</si>
  <si>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</si>
  <si>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</si>
  <si>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</si>
  <si>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</si>
  <si>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</si>
  <si>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</si>
  <si>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</si>
  <si>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</si>
  <si>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</si>
  <si>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79.11 -Seyahat acentesi faaliyetleri</t>
  </si>
  <si>
    <t>46.90 -Belirli bir mala tahsis edilmemiş mağazalardaki toptan ticaret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</si>
  <si>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</si>
  <si>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</si>
  <si>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</si>
  <si>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</si>
  <si>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</si>
  <si>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</si>
  <si>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</si>
  <si>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</si>
  <si>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</si>
  <si>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</si>
  <si>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</si>
  <si>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</si>
  <si>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</si>
  <si>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</si>
  <si>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</si>
  <si>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</si>
  <si>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</si>
  <si>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</si>
  <si>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</si>
  <si>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</si>
  <si>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</si>
  <si>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</si>
  <si>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</si>
  <si>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</si>
  <si>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</si>
  <si>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</si>
  <si>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</si>
  <si>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</si>
  <si>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</si>
  <si>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</si>
  <si>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</si>
  <si>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</si>
  <si>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</si>
  <si>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</si>
  <si>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</si>
  <si>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</si>
  <si>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</si>
  <si>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</si>
  <si>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</si>
  <si>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</si>
  <si>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</si>
  <si>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Fransa</t>
  </si>
  <si>
    <t>Irak</t>
  </si>
  <si>
    <t>A.B.D.</t>
  </si>
  <si>
    <t>Ürdün</t>
  </si>
  <si>
    <t>Kırgızistan</t>
  </si>
  <si>
    <t>Hindistan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</si>
  <si>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</si>
  <si>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</si>
  <si>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</si>
  <si>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</si>
  <si>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</si>
  <si>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</si>
  <si>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</si>
  <si>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</si>
  <si>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70.22</t>
  </si>
  <si>
    <t>İşletme ve diğer idari danışmanlık faaliyetleri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</si>
  <si>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</si>
  <si>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</si>
  <si>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</si>
  <si>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</si>
  <si>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</si>
  <si>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Rusya Federasyonu</t>
  </si>
  <si>
    <t>Danimarka</t>
  </si>
  <si>
    <t>BAE</t>
  </si>
  <si>
    <t>Mısır</t>
  </si>
  <si>
    <t>47.30</t>
  </si>
  <si>
    <t>Belirli bir mala tahsis edilmiş mağazalarda otomotiv yakıtının perakende ticareti</t>
  </si>
  <si>
    <t>İsveç</t>
  </si>
  <si>
    <t>Özbekistan</t>
  </si>
  <si>
    <t>Nijerya</t>
  </si>
  <si>
    <t>46.90</t>
  </si>
  <si>
    <t>Belirli bir mala tahsis edilmemiş mağazalardaki toptan ticaret</t>
  </si>
  <si>
    <t>68.31</t>
  </si>
  <si>
    <t>Gayrimenkul acenteleri</t>
  </si>
  <si>
    <t>MERSİN</t>
  </si>
  <si>
    <t>Kanada</t>
  </si>
  <si>
    <t>Güney Kore</t>
  </si>
  <si>
    <t>Libya</t>
  </si>
  <si>
    <t>Suudi Arabistan</t>
  </si>
  <si>
    <t>Kuzey Kore</t>
  </si>
  <si>
    <t>14.13 -Diğer dış giyim eşyaları imalatı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</si>
  <si>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</si>
  <si>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</si>
  <si>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</si>
  <si>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</si>
  <si>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</si>
  <si>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</si>
  <si>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</si>
  <si>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</si>
  <si>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</si>
  <si>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</si>
  <si>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</si>
  <si>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</si>
  <si>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</si>
  <si>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20</t>
  </si>
  <si>
    <t>21-22</t>
  </si>
  <si>
    <t>Kurulan Kooperatiflerin Genel Görünümü</t>
  </si>
  <si>
    <t>19</t>
  </si>
  <si>
    <t>23-25</t>
  </si>
  <si>
    <t>26-27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</si>
  <si>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</si>
  <si>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</si>
  <si>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</si>
  <si>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</si>
  <si>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</si>
  <si>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</si>
  <si>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62.01</t>
  </si>
  <si>
    <t>Bilgisayar programlama faaliyetleri</t>
  </si>
  <si>
    <t>14.13</t>
  </si>
  <si>
    <t>British Virgin Adl.</t>
  </si>
  <si>
    <t>Sudan</t>
  </si>
  <si>
    <t>Japonya</t>
  </si>
  <si>
    <t>68.10 -Kendine ait gayrimenkulün alınıp satılması</t>
  </si>
  <si>
    <t>Temin Tevzi Kooperatifi</t>
  </si>
  <si>
    <t>Üretim ve Pazarlama Kooperatifi</t>
  </si>
  <si>
    <t xml:space="preserve"> 17 MAYIS 2013</t>
  </si>
  <si>
    <t>2013 NİSAN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</si>
  <si>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NİSAN  AYINA AİT KURULAN ve KAPANAN ŞİRKET İSTATİSTİKLERİ</t>
    </r>
  </si>
  <si>
    <t xml:space="preserve"> 2013  NİSAN AYINA AİT KURULAN ve KAPANAN ŞİRKET İSTATİSTİKLERİ</t>
  </si>
  <si>
    <t>2013 NİSAN AYINA AİT KURULAN ve KAPANAN ŞİRKET İSTATİSTİKLERİ</t>
  </si>
  <si>
    <t xml:space="preserve"> 2013 NİSAN AYINA AİT KURULAN ve KAPANAN ŞİRKET İSTATİSTİKLERİ</t>
  </si>
  <si>
    <t>NİSAN 2013</t>
  </si>
  <si>
    <t>OCAK-NİSAN 2013</t>
  </si>
  <si>
    <t>2013 Ocak-Nisan Ayları Arası Kurulan ŞirketlerinSermaye Dağılımları</t>
  </si>
  <si>
    <t xml:space="preserve">2013 NİSAN AYINA AİT KURULAN VE KAPANAN ŞİRKET İSTATİSTİKLERİ </t>
  </si>
  <si>
    <t>2013 NİSAN (BİR AYLIK)</t>
  </si>
  <si>
    <t>2012  NİSAN (BİR AYLIK)</t>
  </si>
  <si>
    <t>2013 OCAK-NİSAN (DÖRT AYLIK)</t>
  </si>
  <si>
    <t>2012 OCAK-NİSAN (DÖRT AYLIK)</t>
  </si>
  <si>
    <t xml:space="preserve"> Nisan Ayında Kurulan Kooperatiflerin Genel Görünümü </t>
  </si>
  <si>
    <t xml:space="preserve"> 2013 Yılı İlk 4 Ayda  Kurulan Kooperatiflerin Genel Görünümü </t>
  </si>
  <si>
    <t>2013 Yılı Ocak-Nisan Ayları Arası Kurulan Yabancı Sermayeli Şirketlerin         Genel Görünümü</t>
  </si>
  <si>
    <t xml:space="preserve">        Nisan Ayında Kurulan Yabancı Sermayeli Şirketlerin Genel Görünümü</t>
  </si>
  <si>
    <t>2013 Yılı Ocak-Nisan Ayları Arası Kurulan Yabancı Sermayeli Şirketlerin                                             İllere Göre Dağılımı</t>
  </si>
  <si>
    <t>2013 Yılı Ocak-Nisan Ayları Arası En Çok Yabancı Sermayeli Şirket Kuruluşu Olan  İlk 20 Faaliyet</t>
  </si>
  <si>
    <t>-</t>
  </si>
  <si>
    <t>Başka yerde sınıflandırılmamış diğer eğitim</t>
  </si>
  <si>
    <t>85.59</t>
  </si>
  <si>
    <t>Meyve ve sebzelerin toptan ticareti</t>
  </si>
  <si>
    <t>Otomobillerin ve hafif motorlu kara taşıtlarının ticareti</t>
  </si>
  <si>
    <t>46.31</t>
  </si>
  <si>
    <t>Avusturya</t>
  </si>
  <si>
    <t>Singapur</t>
  </si>
  <si>
    <t>Lüksemburg</t>
  </si>
  <si>
    <t>Maldiv Adaları</t>
  </si>
  <si>
    <t>Britisih Virgin Adl.</t>
  </si>
  <si>
    <t>Finlandiya</t>
  </si>
  <si>
    <t>Filistin</t>
  </si>
  <si>
    <t>Tunus</t>
  </si>
  <si>
    <t>Malta</t>
  </si>
  <si>
    <t>Katar</t>
  </si>
  <si>
    <t>Kuzey Kıbrıs Türk Cum.</t>
  </si>
  <si>
    <t>Fas</t>
  </si>
  <si>
    <t>Gürcistan</t>
  </si>
  <si>
    <t>Lübnan</t>
  </si>
  <si>
    <t>Yemen Arap Cum.</t>
  </si>
  <si>
    <t>Beyaz Rusya</t>
  </si>
  <si>
    <t>Tacikistan</t>
  </si>
  <si>
    <t>Macaristan</t>
  </si>
  <si>
    <t>Kolombiya</t>
  </si>
  <si>
    <t>Tanzanya</t>
  </si>
  <si>
    <t>Portekiz</t>
  </si>
  <si>
    <t>İrlanda</t>
  </si>
  <si>
    <t>Cezayir</t>
  </si>
  <si>
    <t>Tayvan</t>
  </si>
  <si>
    <t>Radius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</si>
  <si>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</si>
  <si>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</si>
  <si>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</si>
  <si>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</si>
  <si>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</si>
  <si>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</si>
  <si>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</si>
  <si>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</si>
  <si>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</si>
  <si>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46.71 -Katı, sıvı ve gazlı yakıtlar ile bunlarla ilgili ürünlerin toptan ticareti</t>
  </si>
  <si>
    <t xml:space="preserve"> 49.41 -Karayolu ile yük taşımacılığı</t>
  </si>
  <si>
    <t xml:space="preserve"> 07.29 -Diğer demir dışı metal cevherleri madenciliği</t>
  </si>
  <si>
    <t xml:space="preserve"> 42.22 -Elektrik ve telekomünikasyon için hizmet projelerinin inşaatı</t>
  </si>
  <si>
    <t xml:space="preserve"> 46.46 -Eczacılık ürünlerinin toptan ticareti</t>
  </si>
  <si>
    <t xml:space="preserve"> 46.73 -Ağaç, inşaat malzemesi ve sıhhi teçhizat toptan ticareti</t>
  </si>
  <si>
    <t xml:space="preserve"> 46.75 -Kimyasal ürünlerin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</si>
  <si>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</si>
  <si>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</si>
  <si>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</si>
  <si>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</si>
  <si>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 xml:space="preserve"> 55.10 -Oteller ve benzeri konaklama yerleri</t>
  </si>
  <si>
    <t xml:space="preserve"> 15.20 -Ayakkabı, bot, terlik vb. imalatı</t>
  </si>
  <si>
    <t xml:space="preserve"> 46.16 -Tekstil, giysi, kürk, ayakkabı ve deri eşyaların satışı ile ilgili aracılar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</si>
  <si>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</si>
  <si>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</si>
  <si>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</si>
  <si>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</si>
  <si>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</si>
  <si>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Diğer dış giyim eşyaları imalatı</t>
  </si>
  <si>
    <t>Diğer makine ve ekipmanların toptan ticareti</t>
  </si>
  <si>
    <t>Tekstil elyafının hazırlanması ve bükülmesi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</si>
  <si>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</si>
  <si>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</si>
  <si>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</si>
  <si>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Belirli bir mala tahsis edilmiş mağazalarda diğer yeni malların perakende ticareti</t>
  </si>
  <si>
    <t>Belirli bir mala tahsis edilmiş mağazalarda saat ve mücevher perakende ticareti</t>
  </si>
  <si>
    <t>Sigorta acentelerinin ve brokerların faaliyetleri</t>
  </si>
  <si>
    <t>Ocak-Nisan Döneminde En Çok Şirket Kapanışı Olan İlk 10 Faaliyet</t>
  </si>
  <si>
    <t>47.78</t>
  </si>
  <si>
    <t>47.77</t>
  </si>
  <si>
    <t>66.22</t>
  </si>
  <si>
    <t>46.69</t>
  </si>
  <si>
    <t>46.21</t>
  </si>
  <si>
    <t>46.19</t>
  </si>
  <si>
    <t>13.10</t>
  </si>
  <si>
    <t>47.51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</si>
</sst>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3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3" fillId="36" borderId="37" xfId="0" applyFont="1" applyFill="1" applyBorder="1" applyAlignment="1">
      <alignment horizontal="left" vertical="center"/>
    </xf>
    <xf numFmtId="3" fontId="50" fillId="35" borderId="38" xfId="0" applyNumberFormat="1" applyFont="1" applyFill="1" applyBorder="1" applyAlignment="1">
      <alignment horizontal="left" vertical="center"/>
    </xf>
    <xf numFmtId="3" fontId="39" fillId="35" borderId="39" xfId="0" applyNumberFormat="1" applyFont="1" applyFill="1" applyBorder="1" applyAlignment="1">
      <alignment vertical="top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1" fontId="92" fillId="34" borderId="42" xfId="0" applyNumberFormat="1" applyFont="1" applyFill="1" applyBorder="1" applyAlignment="1">
      <alignment horizontal="right"/>
    </xf>
    <xf numFmtId="1" fontId="92" fillId="34" borderId="43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4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5" xfId="0" applyFont="1" applyBorder="1" applyAlignment="1">
      <alignment wrapText="1"/>
    </xf>
    <xf numFmtId="0" fontId="13" fillId="0" borderId="10" xfId="47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80" fillId="0" borderId="45" xfId="0" applyFont="1" applyBorder="1" applyAlignment="1">
      <alignment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7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3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8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39" xfId="0" applyNumberFormat="1" applyFont="1" applyFill="1" applyBorder="1" applyAlignment="1">
      <alignment vertical="top"/>
    </xf>
    <xf numFmtId="3" fontId="57" fillId="35" borderId="40" xfId="0" applyNumberFormat="1" applyFont="1" applyFill="1" applyBorder="1" applyAlignment="1">
      <alignment vertical="top"/>
    </xf>
    <xf numFmtId="3" fontId="57" fillId="35" borderId="49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5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1" fillId="33" borderId="32" xfId="0" applyNumberFormat="1" applyFont="1" applyFill="1" applyBorder="1" applyAlignment="1">
      <alignment vertical="top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1" xfId="0" applyNumberFormat="1" applyFont="1" applyFill="1" applyBorder="1" applyAlignment="1">
      <alignment horizontal="right"/>
    </xf>
    <xf numFmtId="3" fontId="0" fillId="0" borderId="51" xfId="0" applyNumberFormat="1" applyBorder="1" applyAlignment="1">
      <alignment horizontal="right"/>
    </xf>
    <xf numFmtId="0" fontId="80" fillId="35" borderId="51" xfId="0" applyFont="1" applyFill="1" applyBorder="1" applyAlignment="1">
      <alignment horizontal="center"/>
    </xf>
    <xf numFmtId="3" fontId="0" fillId="33" borderId="51" xfId="0" applyNumberFormat="1" applyFont="1" applyFill="1" applyBorder="1" applyAlignment="1">
      <alignment horizontal="right"/>
    </xf>
    <xf numFmtId="3" fontId="80" fillId="35" borderId="5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50" xfId="0" applyFont="1" applyFill="1" applyBorder="1" applyAlignment="1">
      <alignment wrapText="1"/>
    </xf>
    <xf numFmtId="3" fontId="82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2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82" fillId="37" borderId="57" xfId="0" applyFont="1" applyFill="1" applyBorder="1" applyAlignment="1">
      <alignment horizontal="right"/>
    </xf>
    <xf numFmtId="0" fontId="82" fillId="37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 wrapText="1"/>
    </xf>
    <xf numFmtId="0" fontId="82" fillId="35" borderId="60" xfId="0" applyFont="1" applyFill="1" applyBorder="1" applyAlignment="1">
      <alignment horizontal="right" wrapText="1"/>
    </xf>
    <xf numFmtId="0" fontId="82" fillId="37" borderId="60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60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3" fontId="82" fillId="36" borderId="50" xfId="0" applyNumberFormat="1" applyFont="1" applyFill="1" applyBorder="1" applyAlignment="1">
      <alignment horizontal="right" vertical="top" wrapText="1"/>
    </xf>
    <xf numFmtId="3" fontId="82" fillId="36" borderId="48" xfId="0" applyNumberFormat="1" applyFont="1" applyFill="1" applyBorder="1" applyAlignment="1">
      <alignment vertical="top" wrapText="1"/>
    </xf>
    <xf numFmtId="3" fontId="82" fillId="33" borderId="44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103" fillId="35" borderId="52" xfId="0" applyFont="1" applyFill="1" applyBorder="1" applyAlignment="1">
      <alignment horizontal="center"/>
    </xf>
    <xf numFmtId="0" fontId="103" fillId="35" borderId="61" xfId="0" applyFont="1" applyFill="1" applyBorder="1" applyAlignment="1">
      <alignment horizontal="center"/>
    </xf>
    <xf numFmtId="0" fontId="103" fillId="35" borderId="56" xfId="0" applyFont="1" applyFill="1" applyBorder="1" applyAlignment="1">
      <alignment horizontal="center"/>
    </xf>
    <xf numFmtId="3" fontId="88" fillId="34" borderId="57" xfId="0" applyNumberFormat="1" applyFont="1" applyFill="1" applyBorder="1" applyAlignment="1">
      <alignment horizontal="right"/>
    </xf>
    <xf numFmtId="3" fontId="88" fillId="34" borderId="59" xfId="0" applyNumberFormat="1" applyFont="1" applyFill="1" applyBorder="1" applyAlignment="1">
      <alignment horizontal="right"/>
    </xf>
    <xf numFmtId="3" fontId="88" fillId="34" borderId="50" xfId="0" applyNumberFormat="1" applyFont="1" applyFill="1" applyBorder="1" applyAlignment="1">
      <alignment horizontal="right"/>
    </xf>
    <xf numFmtId="3" fontId="88" fillId="33" borderId="57" xfId="0" applyNumberFormat="1" applyFont="1" applyFill="1" applyBorder="1" applyAlignment="1">
      <alignment horizontal="right"/>
    </xf>
    <xf numFmtId="3" fontId="94" fillId="33" borderId="62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3" borderId="63" xfId="0" applyNumberFormat="1" applyFont="1" applyFill="1" applyBorder="1" applyAlignment="1">
      <alignment/>
    </xf>
    <xf numFmtId="0" fontId="0" fillId="35" borderId="51" xfId="0" applyFont="1" applyFill="1" applyBorder="1" applyAlignment="1">
      <alignment horizontal="center" vertical="center"/>
    </xf>
    <xf numFmtId="3" fontId="82" fillId="36" borderId="58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50" xfId="0" applyNumberFormat="1" applyFont="1" applyFill="1" applyBorder="1" applyAlignment="1">
      <alignment vertical="top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4" xfId="0" applyFont="1" applyFill="1" applyBorder="1" applyAlignment="1">
      <alignment vertical="center"/>
    </xf>
    <xf numFmtId="0" fontId="80" fillId="35" borderId="64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wrapText="1"/>
    </xf>
    <xf numFmtId="0" fontId="98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106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4" fillId="0" borderId="0" xfId="0" applyFont="1" applyBorder="1" applyAlignment="1">
      <alignment vertical="top"/>
    </xf>
    <xf numFmtId="0" fontId="106" fillId="0" borderId="65" xfId="0" applyFont="1" applyBorder="1" applyAlignment="1">
      <alignment horizontal="left" vertical="center" wrapText="1"/>
    </xf>
    <xf numFmtId="0" fontId="106" fillId="0" borderId="66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6" fillId="0" borderId="19" xfId="0" applyFont="1" applyBorder="1" applyAlignment="1">
      <alignment horizontal="left" vertical="center" wrapText="1"/>
    </xf>
    <xf numFmtId="0" fontId="106" fillId="0" borderId="67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4" fontId="80" fillId="35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7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108" fillId="0" borderId="0" xfId="0" applyFont="1" applyAlignment="1">
      <alignment horizontal="center" vertical="center" wrapText="1"/>
    </xf>
    <xf numFmtId="0" fontId="80" fillId="35" borderId="51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60" xfId="0" applyFont="1" applyFill="1" applyBorder="1" applyAlignment="1">
      <alignment horizontal="left" vertical="center" wrapText="1"/>
    </xf>
    <xf numFmtId="0" fontId="103" fillId="37" borderId="58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03" fillId="35" borderId="60" xfId="0" applyFont="1" applyFill="1" applyBorder="1" applyAlignment="1">
      <alignment horizontal="left" vertical="center" wrapText="1"/>
    </xf>
    <xf numFmtId="0" fontId="103" fillId="35" borderId="58" xfId="0" applyFont="1" applyFill="1" applyBorder="1" applyAlignment="1">
      <alignment horizontal="left" vertical="center" wrapText="1"/>
    </xf>
    <xf numFmtId="0" fontId="110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1" fillId="35" borderId="18" xfId="0" applyFont="1" applyFill="1" applyBorder="1" applyAlignment="1">
      <alignment/>
    </xf>
    <xf numFmtId="0" fontId="111" fillId="35" borderId="11" xfId="0" applyFont="1" applyFill="1" applyBorder="1" applyAlignment="1">
      <alignment/>
    </xf>
    <xf numFmtId="0" fontId="111" fillId="35" borderId="20" xfId="0" applyFont="1" applyFill="1" applyBorder="1" applyAlignment="1">
      <alignment/>
    </xf>
    <xf numFmtId="0" fontId="111" fillId="35" borderId="14" xfId="0" applyFont="1" applyFill="1" applyBorder="1" applyAlignment="1">
      <alignment/>
    </xf>
    <xf numFmtId="0" fontId="103" fillId="35" borderId="68" xfId="0" applyFont="1" applyFill="1" applyBorder="1" applyAlignment="1">
      <alignment horizontal="center"/>
    </xf>
    <xf numFmtId="0" fontId="103" fillId="35" borderId="69" xfId="0" applyFont="1" applyFill="1" applyBorder="1" applyAlignment="1">
      <alignment horizontal="center"/>
    </xf>
    <xf numFmtId="0" fontId="103" fillId="35" borderId="70" xfId="0" applyFont="1" applyFill="1" applyBorder="1" applyAlignment="1">
      <alignment horizontal="center"/>
    </xf>
    <xf numFmtId="0" fontId="103" fillId="35" borderId="71" xfId="0" applyFont="1" applyFill="1" applyBorder="1" applyAlignment="1">
      <alignment horizontal="center" wrapText="1"/>
    </xf>
    <xf numFmtId="0" fontId="103" fillId="35" borderId="72" xfId="0" applyFont="1" applyFill="1" applyBorder="1" applyAlignment="1">
      <alignment horizontal="center" wrapText="1"/>
    </xf>
    <xf numFmtId="0" fontId="103" fillId="37" borderId="57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3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7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7" borderId="17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74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4" xfId="0" applyNumberFormat="1" applyFont="1" applyBorder="1" applyAlignment="1">
      <alignment/>
    </xf>
    <xf numFmtId="3" fontId="87" fillId="37" borderId="75" xfId="0" applyNumberFormat="1" applyFont="1" applyFill="1" applyBorder="1" applyAlignment="1">
      <alignment wrapText="1"/>
    </xf>
    <xf numFmtId="0" fontId="92" fillId="34" borderId="42" xfId="0" applyFont="1" applyFill="1" applyBorder="1" applyAlignment="1">
      <alignment horizontal="center" wrapText="1"/>
    </xf>
    <xf numFmtId="0" fontId="92" fillId="34" borderId="50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75" xfId="0" applyFont="1" applyFill="1" applyBorder="1" applyAlignment="1">
      <alignment horizontal="center"/>
    </xf>
    <xf numFmtId="0" fontId="92" fillId="34" borderId="76" xfId="0" applyFont="1" applyFill="1" applyBorder="1" applyAlignment="1">
      <alignment horizontal="center"/>
    </xf>
    <xf numFmtId="0" fontId="112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3" xfId="0" applyNumberFormat="1" applyFont="1" applyFill="1" applyBorder="1" applyAlignment="1">
      <alignment horizontal="center"/>
    </xf>
    <xf numFmtId="49" fontId="92" fillId="34" borderId="75" xfId="0" applyNumberFormat="1" applyFont="1" applyFill="1" applyBorder="1" applyAlignment="1">
      <alignment horizontal="center"/>
    </xf>
    <xf numFmtId="0" fontId="92" fillId="34" borderId="73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100" fillId="0" borderId="0" xfId="0" applyFont="1" applyAlignment="1">
      <alignment horizontal="center"/>
    </xf>
    <xf numFmtId="0" fontId="80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0" fillId="35" borderId="51" xfId="0" applyFont="1" applyFill="1" applyBorder="1" applyAlignment="1">
      <alignment horizontal="right"/>
    </xf>
    <xf numFmtId="0" fontId="80" fillId="35" borderId="55" xfId="0" applyFont="1" applyFill="1" applyBorder="1" applyAlignment="1">
      <alignment horizontal="right"/>
    </xf>
    <xf numFmtId="0" fontId="80" fillId="35" borderId="10" xfId="0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1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0" fillId="35" borderId="78" xfId="0" applyFont="1" applyFill="1" applyBorder="1" applyAlignment="1">
      <alignment horizontal="center" vertical="center"/>
    </xf>
    <xf numFmtId="0" fontId="80" fillId="35" borderId="79" xfId="0" applyFont="1" applyFill="1" applyBorder="1" applyAlignment="1">
      <alignment horizontal="center" vertical="center"/>
    </xf>
    <xf numFmtId="0" fontId="80" fillId="35" borderId="71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" fontId="80" fillId="35" borderId="62" xfId="0" applyNumberFormat="1" applyFont="1" applyFill="1" applyBorder="1" applyAlignment="1">
      <alignment horizontal="center" vertical="center"/>
    </xf>
    <xf numFmtId="3" fontId="80" fillId="35" borderId="54" xfId="0" applyNumberFormat="1" applyFont="1" applyFill="1" applyBorder="1" applyAlignment="1">
      <alignment horizontal="center" vertical="center"/>
    </xf>
    <xf numFmtId="3" fontId="80" fillId="35" borderId="72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51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1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80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49" fontId="0" fillId="0" borderId="51" xfId="0" applyNumberForma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0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8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0" fillId="0" borderId="51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0" fillId="0" borderId="51" xfId="0" applyBorder="1" applyAlignment="1">
      <alignment vertical="top" wrapText="1"/>
    </xf>
    <xf numFmtId="2" fontId="0" fillId="0" borderId="8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82" xfId="0" applyFont="1" applyFill="1" applyBorder="1" applyAlignment="1">
      <alignment horizontal="center" vertical="center"/>
    </xf>
    <xf numFmtId="0" fontId="50" fillId="35" borderId="83" xfId="0" applyFont="1" applyFill="1" applyBorder="1" applyAlignment="1">
      <alignment horizontal="center" vertical="center"/>
    </xf>
    <xf numFmtId="0" fontId="50" fillId="35" borderId="84" xfId="0" applyFont="1" applyFill="1" applyBorder="1" applyAlignment="1">
      <alignment horizontal="center" vertical="center"/>
    </xf>
    <xf numFmtId="0" fontId="50" fillId="35" borderId="85" xfId="0" applyFont="1" applyFill="1" applyBorder="1" applyAlignment="1">
      <alignment horizontal="center" vertical="center"/>
    </xf>
    <xf numFmtId="0" fontId="50" fillId="35" borderId="86" xfId="0" applyFont="1" applyFill="1" applyBorder="1" applyAlignment="1">
      <alignment horizontal="center" vertical="center"/>
    </xf>
    <xf numFmtId="0" fontId="50" fillId="35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/>
    </xf>
    <xf numFmtId="0" fontId="47" fillId="36" borderId="92" xfId="0" applyFont="1" applyFill="1" applyBorder="1" applyAlignment="1">
      <alignment horizontal="center" vertical="center"/>
    </xf>
    <xf numFmtId="0" fontId="57" fillId="36" borderId="93" xfId="0" applyFont="1" applyFill="1" applyBorder="1" applyAlignment="1">
      <alignment horizontal="center" vertical="center" textRotation="90"/>
    </xf>
    <xf numFmtId="0" fontId="57" fillId="36" borderId="94" xfId="0" applyFont="1" applyFill="1" applyBorder="1" applyAlignment="1">
      <alignment horizontal="center" vertical="center" textRotation="90"/>
    </xf>
    <xf numFmtId="0" fontId="57" fillId="36" borderId="63" xfId="0" applyFont="1" applyFill="1" applyBorder="1" applyAlignment="1">
      <alignment horizontal="center" vertical="center" textRotation="90"/>
    </xf>
    <xf numFmtId="0" fontId="57" fillId="36" borderId="95" xfId="0" applyFont="1" applyFill="1" applyBorder="1" applyAlignment="1">
      <alignment horizontal="center" vertical="center" textRotation="90"/>
    </xf>
    <xf numFmtId="0" fontId="57" fillId="36" borderId="96" xfId="0" applyFont="1" applyFill="1" applyBorder="1" applyAlignment="1">
      <alignment horizontal="center" vertical="center" textRotation="90" wrapText="1"/>
    </xf>
    <xf numFmtId="0" fontId="83" fillId="36" borderId="97" xfId="0" applyFont="1" applyFill="1" applyBorder="1" applyAlignment="1">
      <alignment horizontal="center" vertical="center" textRotation="90"/>
    </xf>
    <xf numFmtId="0" fontId="57" fillId="36" borderId="35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98" xfId="0" applyFont="1" applyFill="1" applyBorder="1" applyAlignment="1">
      <alignment horizontal="center" vertical="center" textRotation="90"/>
    </xf>
    <xf numFmtId="0" fontId="57" fillId="36" borderId="99" xfId="0" applyFont="1" applyFill="1" applyBorder="1" applyAlignment="1">
      <alignment horizontal="center" vertical="center" textRotation="90"/>
    </xf>
    <xf numFmtId="0" fontId="57" fillId="36" borderId="100" xfId="0" applyFont="1" applyFill="1" applyBorder="1" applyAlignment="1">
      <alignment horizontal="center" vertical="center" textRotation="90"/>
    </xf>
    <xf numFmtId="0" fontId="57" fillId="36" borderId="98" xfId="0" applyFont="1" applyFill="1" applyBorder="1" applyAlignment="1">
      <alignment horizontal="center" vertical="center" textRotation="90" wrapText="1"/>
    </xf>
    <xf numFmtId="0" fontId="83" fillId="36" borderId="101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 wrapText="1"/>
    </xf>
    <xf numFmtId="0" fontId="83" fillId="36" borderId="98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114" fillId="36" borderId="99" xfId="0" applyFont="1" applyFill="1" applyBorder="1" applyAlignment="1">
      <alignment horizontal="center" vertical="center" textRotation="90"/>
    </xf>
    <xf numFmtId="0" fontId="114" fillId="36" borderId="100" xfId="0" applyFont="1" applyFill="1" applyBorder="1" applyAlignment="1">
      <alignment horizontal="center" vertical="center" textRotation="90"/>
    </xf>
    <xf numFmtId="0" fontId="57" fillId="36" borderId="102" xfId="0" applyFont="1" applyFill="1" applyBorder="1" applyAlignment="1">
      <alignment horizontal="center" vertical="center" textRotation="90"/>
    </xf>
    <xf numFmtId="0" fontId="57" fillId="36" borderId="103" xfId="0" applyFont="1" applyFill="1" applyBorder="1" applyAlignment="1">
      <alignment horizontal="center" vertical="center" textRotation="90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3" fontId="0" fillId="0" borderId="51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80" fillId="35" borderId="51" xfId="0" applyFont="1" applyFill="1" applyBorder="1" applyAlignment="1">
      <alignment horizontal="center"/>
    </xf>
    <xf numFmtId="0" fontId="80" fillId="35" borderId="55" xfId="0" applyFont="1" applyFill="1" applyBorder="1" applyAlignment="1">
      <alignment horizontal="center"/>
    </xf>
    <xf numFmtId="4" fontId="0" fillId="33" borderId="51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1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3" fontId="0" fillId="0" borderId="51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8" fillId="0" borderId="0" xfId="0" applyFont="1" applyBorder="1" applyAlignment="1">
      <alignment horizontal="center" wrapText="1"/>
    </xf>
    <xf numFmtId="0" fontId="100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 wrapText="1"/>
    </xf>
    <xf numFmtId="0" fontId="80" fillId="35" borderId="51" xfId="0" applyFont="1" applyFill="1" applyBorder="1" applyAlignment="1">
      <alignment horizontal="right" wrapText="1"/>
    </xf>
    <xf numFmtId="0" fontId="80" fillId="35" borderId="80" xfId="0" applyFont="1" applyFill="1" applyBorder="1" applyAlignment="1">
      <alignment horizontal="right" wrapText="1"/>
    </xf>
    <xf numFmtId="0" fontId="80" fillId="35" borderId="55" xfId="0" applyFont="1" applyFill="1" applyBorder="1" applyAlignment="1">
      <alignment horizontal="right" wrapText="1"/>
    </xf>
    <xf numFmtId="0" fontId="80" fillId="35" borderId="63" xfId="0" applyFont="1" applyFill="1" applyBorder="1" applyAlignment="1">
      <alignment horizontal="center" vertical="center" wrapText="1"/>
    </xf>
    <xf numFmtId="0" fontId="80" fillId="35" borderId="95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left"/>
    </xf>
    <xf numFmtId="0" fontId="80" fillId="35" borderId="45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26&amp;yil0=2010" TargetMode="External" /><Relationship Id="rId22" Type="http://schemas.openxmlformats.org/officeDocument/2006/relationships/hyperlink" Target="http://www.ticaretsicil.gov.tr/istatistik/yabanci_iller_detay.php?il_kod=33&amp;yil0=2010" TargetMode="External" /><Relationship Id="rId23" Type="http://schemas.openxmlformats.org/officeDocument/2006/relationships/hyperlink" Target="http://www.ticaretsicil.gov.tr/istatistik/yabanci_iller_detay.php?il_kod=9&amp;yil0=2010" TargetMode="External" /><Relationship Id="rId24" Type="http://schemas.openxmlformats.org/officeDocument/2006/relationships/hyperlink" Target="http://www.ticaretsicil.gov.tr/istatistik/yabanci_iller_detay.php?il_kod=33&amp;yil0=2010" TargetMode="External" /><Relationship Id="rId25" Type="http://schemas.openxmlformats.org/officeDocument/2006/relationships/hyperlink" Target="http://www.ticaretsicil.gov.tr/istatistik/yabanci_iller_detay.php?il_kod=48&amp;yil0=2010" TargetMode="External" /><Relationship Id="rId26" Type="http://schemas.openxmlformats.org/officeDocument/2006/relationships/hyperlink" Target="http://www.ticaretsicil.gov.tr/istatistik/yabanci_iller_detay.php?il_kod=35&amp;yil0=2010" TargetMode="External" /><Relationship Id="rId27" Type="http://schemas.openxmlformats.org/officeDocument/2006/relationships/hyperlink" Target="http://www.ticaretsicil.gov.tr/istatistik/yabanci_iller_detay.php?il_kod=6&amp;yil0=2010" TargetMode="External" /><Relationship Id="rId28" Type="http://schemas.openxmlformats.org/officeDocument/2006/relationships/hyperlink" Target="http://www.ticaretsicil.gov.tr/istatistik/yabanci_iller_detay.php?il_kod=7&amp;yil0=2010" TargetMode="External" /><Relationship Id="rId29" Type="http://schemas.openxmlformats.org/officeDocument/2006/relationships/hyperlink" Target="http://www.ticaretsicil.gov.tr/istatistik/yabanci_iller_detay.php?il_kod=34&amp;yil0=2010" TargetMode="External" /><Relationship Id="rId30" Type="http://schemas.openxmlformats.org/officeDocument/2006/relationships/hyperlink" Target="http://www.ticaretsicil.gov.tr/istatistik/yabanci_iller_detay.php?il_kod=33&amp;yil0=2010" TargetMode="External" /><Relationship Id="rId3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12" sqref="A1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7" t="s">
        <v>273</v>
      </c>
      <c r="B4" s="317"/>
      <c r="C4" s="317"/>
      <c r="D4" s="317"/>
      <c r="E4" s="317"/>
      <c r="F4" s="317"/>
      <c r="G4" s="317"/>
      <c r="H4" s="317"/>
      <c r="I4" s="317"/>
    </row>
    <row r="18" spans="1:9" ht="20.25">
      <c r="A18" s="318" t="s">
        <v>274</v>
      </c>
      <c r="B18" s="318"/>
      <c r="C18" s="318"/>
      <c r="D18" s="318"/>
      <c r="E18" s="318"/>
      <c r="F18" s="318"/>
      <c r="G18" s="318"/>
      <c r="H18" s="318"/>
      <c r="I18" s="318"/>
    </row>
    <row r="19" spans="1:9" ht="20.2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20.25">
      <c r="A20" s="319" t="s">
        <v>395</v>
      </c>
      <c r="B20" s="319"/>
      <c r="C20" s="319"/>
      <c r="D20" s="319"/>
      <c r="E20" s="319"/>
      <c r="F20" s="319"/>
      <c r="G20" s="319"/>
      <c r="H20" s="319"/>
      <c r="I20" s="319"/>
    </row>
    <row r="21" spans="1:7" ht="15.75">
      <c r="A21" s="160"/>
      <c r="B21" s="161"/>
      <c r="C21" s="161"/>
      <c r="D21" s="161"/>
      <c r="E21" s="161"/>
      <c r="F21" s="161"/>
      <c r="G21" s="161"/>
    </row>
    <row r="22" spans="1:9" ht="18" customHeight="1">
      <c r="A22" s="160"/>
      <c r="B22" s="321" t="s">
        <v>463</v>
      </c>
      <c r="C22" s="321"/>
      <c r="D22" s="321"/>
      <c r="E22" s="321"/>
      <c r="F22" s="321"/>
      <c r="G22" s="321"/>
      <c r="H22" s="321"/>
      <c r="I22" s="321"/>
    </row>
    <row r="23" spans="1:9" ht="15.75">
      <c r="A23" s="160"/>
      <c r="B23" s="321"/>
      <c r="C23" s="321"/>
      <c r="D23" s="321"/>
      <c r="E23" s="321"/>
      <c r="F23" s="321"/>
      <c r="G23" s="321"/>
      <c r="H23" s="321"/>
      <c r="I23" s="321"/>
    </row>
    <row r="24" spans="1:9" ht="18">
      <c r="A24" s="160"/>
      <c r="B24" s="311"/>
      <c r="C24" s="311"/>
      <c r="D24" s="311"/>
      <c r="E24" s="311"/>
      <c r="F24" s="311"/>
      <c r="G24" s="311"/>
      <c r="H24" s="311"/>
      <c r="I24" s="311"/>
    </row>
    <row r="25" spans="1:7" ht="15.75">
      <c r="A25" s="160"/>
      <c r="B25" s="161"/>
      <c r="C25" s="161"/>
      <c r="D25" s="161"/>
      <c r="E25" s="161"/>
      <c r="F25" s="161"/>
      <c r="G25" s="161"/>
    </row>
    <row r="26" spans="1:7" ht="15.75">
      <c r="A26" s="160"/>
      <c r="B26" s="161"/>
      <c r="C26" s="161"/>
      <c r="D26" s="161"/>
      <c r="E26" s="161"/>
      <c r="F26" s="161"/>
      <c r="G26" s="161"/>
    </row>
    <row r="27" spans="1:7" ht="23.25">
      <c r="A27" s="160"/>
      <c r="B27" s="161"/>
      <c r="C27" s="320"/>
      <c r="D27" s="320"/>
      <c r="E27" s="320"/>
      <c r="F27" s="161"/>
      <c r="G27" s="161"/>
    </row>
    <row r="28" spans="1:7" ht="15.75">
      <c r="A28" s="160"/>
      <c r="B28" s="161"/>
      <c r="C28" s="161"/>
      <c r="D28" s="161"/>
      <c r="E28" s="161"/>
      <c r="F28" s="161"/>
      <c r="G28" s="161"/>
    </row>
    <row r="29" spans="1:7" ht="15.75">
      <c r="A29" s="160"/>
      <c r="B29" s="161"/>
      <c r="C29" s="161"/>
      <c r="D29" s="161"/>
      <c r="E29" s="161"/>
      <c r="F29" s="161"/>
      <c r="G29" s="161"/>
    </row>
    <row r="30" spans="1:7" ht="15.75">
      <c r="A30" s="160"/>
      <c r="B30" s="161"/>
      <c r="C30" s="161"/>
      <c r="D30" s="161"/>
      <c r="E30" s="161"/>
      <c r="F30" s="161"/>
      <c r="G30" s="161"/>
    </row>
    <row r="31" spans="1:7" ht="15.75">
      <c r="A31" s="160"/>
      <c r="B31" s="161"/>
      <c r="C31" s="161"/>
      <c r="D31" s="161"/>
      <c r="E31" s="161"/>
      <c r="F31" s="161"/>
      <c r="G31" s="161"/>
    </row>
    <row r="32" spans="1:7" ht="15.75">
      <c r="A32" s="160"/>
      <c r="B32" s="161"/>
      <c r="C32" s="161"/>
      <c r="D32" s="161"/>
      <c r="E32" s="161"/>
      <c r="F32" s="161"/>
      <c r="G32" s="161"/>
    </row>
    <row r="33" spans="1:7" ht="15.75">
      <c r="A33" s="160"/>
      <c r="B33" s="161"/>
      <c r="C33" s="161"/>
      <c r="D33" s="161"/>
      <c r="E33" s="161"/>
      <c r="F33" s="161"/>
      <c r="G33" s="161"/>
    </row>
    <row r="34" spans="1:7" ht="15.75">
      <c r="A34" s="160"/>
      <c r="B34" s="161"/>
      <c r="C34" s="161"/>
      <c r="D34" s="161"/>
      <c r="E34" s="161"/>
      <c r="F34" s="161"/>
      <c r="G34" s="161"/>
    </row>
    <row r="35" spans="1:7" ht="15.75">
      <c r="A35" s="160"/>
      <c r="B35" s="161"/>
      <c r="C35" s="161"/>
      <c r="D35" s="161"/>
      <c r="E35" s="161"/>
      <c r="F35" s="161"/>
      <c r="G35" s="161"/>
    </row>
    <row r="36" spans="1:9" ht="15.75">
      <c r="A36" s="315" t="s">
        <v>275</v>
      </c>
      <c r="B36" s="315"/>
      <c r="C36" s="315"/>
      <c r="D36" s="315"/>
      <c r="E36" s="315"/>
      <c r="F36" s="315"/>
      <c r="G36" s="315"/>
      <c r="H36" s="315"/>
      <c r="I36" s="315"/>
    </row>
    <row r="37" spans="1:9" ht="15.75">
      <c r="A37" s="315" t="s">
        <v>276</v>
      </c>
      <c r="B37" s="315"/>
      <c r="C37" s="315"/>
      <c r="D37" s="315"/>
      <c r="E37" s="315"/>
      <c r="F37" s="315"/>
      <c r="G37" s="315"/>
      <c r="H37" s="315"/>
      <c r="I37" s="315"/>
    </row>
    <row r="38" spans="1:9" ht="15.75">
      <c r="A38" s="160"/>
      <c r="B38" s="161"/>
      <c r="C38" s="161"/>
      <c r="D38" s="161"/>
      <c r="E38" s="161"/>
      <c r="F38" s="161"/>
      <c r="G38" s="161"/>
      <c r="H38" s="162"/>
      <c r="I38" s="162"/>
    </row>
    <row r="39" spans="1:9" ht="15.75">
      <c r="A39" s="160"/>
      <c r="B39" s="161"/>
      <c r="C39" s="161"/>
      <c r="D39" s="161"/>
      <c r="E39" s="161"/>
      <c r="F39" s="161"/>
      <c r="G39" s="161"/>
      <c r="H39" s="162"/>
      <c r="I39" s="162"/>
    </row>
    <row r="40" spans="1:9" ht="15">
      <c r="A40" s="316" t="s">
        <v>389</v>
      </c>
      <c r="B40" s="316"/>
      <c r="C40" s="316"/>
      <c r="D40" s="316"/>
      <c r="E40" s="316"/>
      <c r="F40" s="316"/>
      <c r="G40" s="316"/>
      <c r="H40" s="316"/>
      <c r="I40" s="316"/>
    </row>
    <row r="41" spans="1:7" ht="15">
      <c r="A41" s="162"/>
      <c r="B41" s="162"/>
      <c r="C41" s="162"/>
      <c r="D41" s="162"/>
      <c r="E41" s="162"/>
      <c r="F41" s="162"/>
      <c r="G41" s="162"/>
    </row>
    <row r="42" spans="1:7" ht="15">
      <c r="A42" s="162"/>
      <c r="B42" s="162"/>
      <c r="C42" s="162"/>
      <c r="D42" s="162"/>
      <c r="E42" s="162"/>
      <c r="F42" s="162"/>
      <c r="G42" s="16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8.75" thickBot="1">
      <c r="A2" s="322" t="s">
        <v>394</v>
      </c>
      <c r="B2" s="322"/>
      <c r="C2" s="322"/>
      <c r="D2" s="322"/>
      <c r="E2" s="322"/>
      <c r="F2" s="322"/>
      <c r="G2" s="322"/>
      <c r="H2" s="322"/>
      <c r="I2" s="322"/>
      <c r="J2" s="322"/>
    </row>
    <row r="5" spans="1:10" ht="18.75" customHeight="1">
      <c r="A5" s="345" t="s">
        <v>124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64"/>
      <c r="C9" s="390" t="s">
        <v>125</v>
      </c>
      <c r="D9" s="391"/>
      <c r="E9" s="390" t="s">
        <v>126</v>
      </c>
      <c r="F9" s="391"/>
      <c r="G9" s="390" t="s">
        <v>127</v>
      </c>
      <c r="H9" s="391"/>
      <c r="I9" s="390" t="s">
        <v>128</v>
      </c>
      <c r="J9" s="392"/>
    </row>
    <row r="10" spans="2:10" ht="24.75" customHeight="1">
      <c r="B10" s="265" t="s">
        <v>129</v>
      </c>
      <c r="C10" s="385">
        <v>2286</v>
      </c>
      <c r="D10" s="386"/>
      <c r="E10" s="385">
        <v>1335</v>
      </c>
      <c r="F10" s="386"/>
      <c r="G10" s="388">
        <v>126</v>
      </c>
      <c r="H10" s="389"/>
      <c r="I10" s="388">
        <v>7</v>
      </c>
      <c r="J10" s="393"/>
    </row>
    <row r="11" spans="2:10" ht="24.75" customHeight="1">
      <c r="B11" s="266" t="s">
        <v>130</v>
      </c>
      <c r="C11" s="385">
        <v>2071</v>
      </c>
      <c r="D11" s="386"/>
      <c r="E11" s="385">
        <v>1089</v>
      </c>
      <c r="F11" s="386"/>
      <c r="G11" s="388">
        <v>47</v>
      </c>
      <c r="H11" s="389"/>
      <c r="I11" s="388">
        <v>4</v>
      </c>
      <c r="J11" s="393"/>
    </row>
    <row r="12" spans="2:10" ht="24.75" customHeight="1">
      <c r="B12" s="265" t="s">
        <v>131</v>
      </c>
      <c r="C12" s="385">
        <v>2162</v>
      </c>
      <c r="D12" s="386"/>
      <c r="E12" s="385">
        <v>1008</v>
      </c>
      <c r="F12" s="386"/>
      <c r="G12" s="385">
        <v>49</v>
      </c>
      <c r="H12" s="386"/>
      <c r="I12" s="385">
        <v>10</v>
      </c>
      <c r="J12" s="387"/>
    </row>
    <row r="13" spans="2:10" ht="24.75" customHeight="1">
      <c r="B13" s="266" t="s">
        <v>132</v>
      </c>
      <c r="C13" s="385">
        <v>2507</v>
      </c>
      <c r="D13" s="386"/>
      <c r="E13" s="385">
        <v>932</v>
      </c>
      <c r="F13" s="386"/>
      <c r="G13" s="385">
        <v>60</v>
      </c>
      <c r="H13" s="386"/>
      <c r="I13" s="385">
        <v>3</v>
      </c>
      <c r="J13" s="387"/>
    </row>
    <row r="14" spans="2:10" ht="24.75" customHeight="1">
      <c r="B14" s="267" t="s">
        <v>133</v>
      </c>
      <c r="C14" s="385"/>
      <c r="D14" s="386"/>
      <c r="E14" s="385"/>
      <c r="F14" s="386"/>
      <c r="G14" s="385"/>
      <c r="H14" s="386"/>
      <c r="I14" s="385"/>
      <c r="J14" s="387"/>
    </row>
    <row r="15" spans="2:10" ht="24.75" customHeight="1">
      <c r="B15" s="268" t="s">
        <v>134</v>
      </c>
      <c r="C15" s="385"/>
      <c r="D15" s="386"/>
      <c r="E15" s="385"/>
      <c r="F15" s="386"/>
      <c r="G15" s="385"/>
      <c r="H15" s="386"/>
      <c r="I15" s="385"/>
      <c r="J15" s="387"/>
    </row>
    <row r="16" spans="2:10" ht="24.75" customHeight="1">
      <c r="B16" s="267" t="s">
        <v>135</v>
      </c>
      <c r="C16" s="385"/>
      <c r="D16" s="386"/>
      <c r="E16" s="385"/>
      <c r="F16" s="386"/>
      <c r="G16" s="385"/>
      <c r="H16" s="386"/>
      <c r="I16" s="385"/>
      <c r="J16" s="387"/>
    </row>
    <row r="17" spans="2:10" ht="24.75" customHeight="1">
      <c r="B17" s="268" t="s">
        <v>296</v>
      </c>
      <c r="C17" s="385"/>
      <c r="D17" s="386"/>
      <c r="E17" s="385"/>
      <c r="F17" s="386"/>
      <c r="G17" s="385"/>
      <c r="H17" s="386"/>
      <c r="I17" s="385"/>
      <c r="J17" s="387"/>
    </row>
    <row r="18" spans="2:10" ht="24.75" customHeight="1">
      <c r="B18" s="267" t="s">
        <v>297</v>
      </c>
      <c r="C18" s="385"/>
      <c r="D18" s="386"/>
      <c r="E18" s="385"/>
      <c r="F18" s="386"/>
      <c r="G18" s="385"/>
      <c r="H18" s="386"/>
      <c r="I18" s="385"/>
      <c r="J18" s="387"/>
    </row>
    <row r="19" spans="2:10" ht="24.75" customHeight="1">
      <c r="B19" s="268" t="s">
        <v>299</v>
      </c>
      <c r="C19" s="385"/>
      <c r="D19" s="386"/>
      <c r="E19" s="385"/>
      <c r="F19" s="386"/>
      <c r="G19" s="385"/>
      <c r="H19" s="386"/>
      <c r="I19" s="385"/>
      <c r="J19" s="387"/>
    </row>
    <row r="20" spans="2:10" ht="24.75" customHeight="1">
      <c r="B20" s="267" t="s">
        <v>300</v>
      </c>
      <c r="C20" s="385"/>
      <c r="D20" s="386"/>
      <c r="E20" s="385"/>
      <c r="F20" s="386"/>
      <c r="G20" s="385"/>
      <c r="H20" s="386"/>
      <c r="I20" s="385"/>
      <c r="J20" s="387"/>
    </row>
    <row r="21" spans="2:10" ht="24.75" customHeight="1">
      <c r="B21" s="268" t="s">
        <v>301</v>
      </c>
      <c r="C21" s="385"/>
      <c r="D21" s="386"/>
      <c r="E21" s="385"/>
      <c r="F21" s="386"/>
      <c r="G21" s="385"/>
      <c r="H21" s="386"/>
      <c r="I21" s="385"/>
      <c r="J21" s="387"/>
    </row>
    <row r="22" spans="2:10" ht="24.75" customHeight="1" thickBot="1">
      <c r="B22" s="269" t="s">
        <v>32</v>
      </c>
      <c r="C22" s="394">
        <f>SUM(C10:D21)</f>
        <v>9026</v>
      </c>
      <c r="D22" s="395"/>
      <c r="E22" s="394">
        <f>SUM(E10:F21)</f>
        <v>4364</v>
      </c>
      <c r="F22" s="395"/>
      <c r="G22" s="394">
        <f>SUM(G10:H21)</f>
        <v>282</v>
      </c>
      <c r="H22" s="395"/>
      <c r="I22" s="394">
        <f>SUM(I10:J21)</f>
        <v>24</v>
      </c>
      <c r="J22" s="39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L15" sqref="L15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210" max="210" width="5.140625" style="0" customWidth="1"/>
  </cols>
  <sheetData>
    <row r="2" spans="1:10" ht="17.25" customHeight="1" thickBot="1">
      <c r="A2" s="322" t="s">
        <v>398</v>
      </c>
      <c r="B2" s="322"/>
      <c r="C2" s="322"/>
      <c r="D2" s="322"/>
      <c r="E2" s="322"/>
      <c r="F2" s="322"/>
      <c r="G2" s="322"/>
      <c r="H2" s="322"/>
      <c r="I2" s="322"/>
      <c r="J2" s="322"/>
    </row>
    <row r="4" spans="1:9" ht="16.5" customHeight="1">
      <c r="A4" s="345" t="s">
        <v>136</v>
      </c>
      <c r="B4" s="345"/>
      <c r="C4" s="345"/>
      <c r="D4" s="345"/>
      <c r="E4" s="345"/>
      <c r="F4" s="345"/>
      <c r="G4" s="345"/>
      <c r="H4" s="345"/>
      <c r="I4" s="345"/>
    </row>
    <row r="6" spans="3:7" ht="15">
      <c r="C6" s="375" t="s">
        <v>137</v>
      </c>
      <c r="D6" s="375"/>
      <c r="E6" s="375"/>
      <c r="F6" s="375"/>
      <c r="G6" s="375"/>
    </row>
    <row r="8" spans="1:9" ht="15" customHeight="1">
      <c r="A8" s="86" t="s">
        <v>138</v>
      </c>
      <c r="B8" s="403" t="s">
        <v>139</v>
      </c>
      <c r="C8" s="403"/>
      <c r="D8" s="403" t="s">
        <v>140</v>
      </c>
      <c r="E8" s="403"/>
      <c r="F8" s="403"/>
      <c r="G8" s="403"/>
      <c r="H8" s="86" t="s">
        <v>9</v>
      </c>
      <c r="I8" s="86" t="s">
        <v>141</v>
      </c>
    </row>
    <row r="9" spans="1:9" ht="28.5" customHeight="1">
      <c r="A9" s="92">
        <v>1</v>
      </c>
      <c r="B9" s="388" t="s">
        <v>142</v>
      </c>
      <c r="C9" s="389"/>
      <c r="D9" s="397" t="s">
        <v>143</v>
      </c>
      <c r="E9" s="398"/>
      <c r="F9" s="398"/>
      <c r="G9" s="399"/>
      <c r="H9" s="93">
        <v>91</v>
      </c>
      <c r="I9" s="182">
        <f>H9/734*100</f>
        <v>12.397820163487738</v>
      </c>
    </row>
    <row r="10" spans="1:9" ht="27" customHeight="1">
      <c r="A10" s="94">
        <v>2</v>
      </c>
      <c r="B10" s="388" t="s">
        <v>151</v>
      </c>
      <c r="C10" s="389"/>
      <c r="D10" s="400" t="s">
        <v>330</v>
      </c>
      <c r="E10" s="401"/>
      <c r="F10" s="401"/>
      <c r="G10" s="402"/>
      <c r="H10" s="93">
        <v>24</v>
      </c>
      <c r="I10" s="182">
        <f aca="true" t="shared" si="0" ref="I10:I18">H10/734*100</f>
        <v>3.2697547683923704</v>
      </c>
    </row>
    <row r="11" spans="1:9" ht="18" customHeight="1">
      <c r="A11" s="94">
        <v>3</v>
      </c>
      <c r="B11" s="388" t="s">
        <v>380</v>
      </c>
      <c r="C11" s="389"/>
      <c r="D11" s="397" t="s">
        <v>381</v>
      </c>
      <c r="E11" s="398"/>
      <c r="F11" s="398"/>
      <c r="G11" s="399"/>
      <c r="H11" s="93">
        <v>19</v>
      </c>
      <c r="I11" s="182">
        <f t="shared" si="0"/>
        <v>2.588555858310627</v>
      </c>
    </row>
    <row r="12" spans="1:9" ht="15" customHeight="1">
      <c r="A12" s="92">
        <v>4</v>
      </c>
      <c r="B12" s="407" t="s">
        <v>146</v>
      </c>
      <c r="C12" s="408"/>
      <c r="D12" s="409" t="s">
        <v>147</v>
      </c>
      <c r="E12" s="409"/>
      <c r="F12" s="409"/>
      <c r="G12" s="410"/>
      <c r="H12" s="93">
        <v>17</v>
      </c>
      <c r="I12" s="182">
        <f t="shared" si="0"/>
        <v>2.316076294277929</v>
      </c>
    </row>
    <row r="13" spans="1:9" ht="14.25" customHeight="1">
      <c r="A13" s="94">
        <v>5</v>
      </c>
      <c r="B13" s="388" t="s">
        <v>144</v>
      </c>
      <c r="C13" s="389"/>
      <c r="D13" s="404" t="s">
        <v>145</v>
      </c>
      <c r="E13" s="401"/>
      <c r="F13" s="401"/>
      <c r="G13" s="402"/>
      <c r="H13" s="93">
        <v>16</v>
      </c>
      <c r="I13" s="182">
        <f t="shared" si="0"/>
        <v>2.17983651226158</v>
      </c>
    </row>
    <row r="14" spans="1:9" ht="23.25" customHeight="1">
      <c r="A14" s="92">
        <v>6</v>
      </c>
      <c r="B14" s="388" t="s">
        <v>148</v>
      </c>
      <c r="C14" s="389"/>
      <c r="D14" s="404" t="s">
        <v>149</v>
      </c>
      <c r="E14" s="405"/>
      <c r="F14" s="405"/>
      <c r="G14" s="406"/>
      <c r="H14" s="93">
        <v>12</v>
      </c>
      <c r="I14" s="182">
        <f t="shared" si="0"/>
        <v>1.6348773841961852</v>
      </c>
    </row>
    <row r="15" spans="1:9" ht="15" customHeight="1">
      <c r="A15" s="94">
        <v>7</v>
      </c>
      <c r="B15" s="413" t="s">
        <v>328</v>
      </c>
      <c r="C15" s="414"/>
      <c r="D15" s="404" t="s">
        <v>329</v>
      </c>
      <c r="E15" s="405"/>
      <c r="F15" s="405"/>
      <c r="G15" s="406"/>
      <c r="H15" s="93">
        <v>12</v>
      </c>
      <c r="I15" s="182">
        <f t="shared" si="0"/>
        <v>1.6348773841961852</v>
      </c>
    </row>
    <row r="16" spans="1:9" ht="24" customHeight="1">
      <c r="A16" s="92">
        <v>8</v>
      </c>
      <c r="B16" s="388" t="s">
        <v>154</v>
      </c>
      <c r="C16" s="389"/>
      <c r="D16" s="404" t="s">
        <v>155</v>
      </c>
      <c r="E16" s="401"/>
      <c r="F16" s="401"/>
      <c r="G16" s="402"/>
      <c r="H16" s="93">
        <v>11</v>
      </c>
      <c r="I16" s="182">
        <f t="shared" si="0"/>
        <v>1.4986376021798364</v>
      </c>
    </row>
    <row r="17" spans="1:9" ht="18.75" customHeight="1">
      <c r="A17" s="94">
        <v>9</v>
      </c>
      <c r="B17" s="388" t="s">
        <v>331</v>
      </c>
      <c r="C17" s="389"/>
      <c r="D17" s="404" t="s">
        <v>332</v>
      </c>
      <c r="E17" s="405"/>
      <c r="F17" s="405"/>
      <c r="G17" s="406"/>
      <c r="H17" s="93">
        <v>10</v>
      </c>
      <c r="I17" s="182">
        <f t="shared" si="0"/>
        <v>1.3623978201634876</v>
      </c>
    </row>
    <row r="18" spans="1:9" ht="24" customHeight="1">
      <c r="A18" s="92">
        <v>10</v>
      </c>
      <c r="B18" s="388" t="s">
        <v>411</v>
      </c>
      <c r="C18" s="389"/>
      <c r="D18" s="404" t="s">
        <v>410</v>
      </c>
      <c r="E18" s="405"/>
      <c r="F18" s="405"/>
      <c r="G18" s="406"/>
      <c r="H18" s="93">
        <v>10</v>
      </c>
      <c r="I18" s="182">
        <f t="shared" si="0"/>
        <v>1.3623978201634876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375" t="s">
        <v>150</v>
      </c>
      <c r="D22" s="375"/>
      <c r="E22" s="375"/>
      <c r="F22" s="375"/>
      <c r="G22" s="375"/>
    </row>
    <row r="24" spans="1:9" ht="18" customHeight="1">
      <c r="A24" s="86" t="s">
        <v>138</v>
      </c>
      <c r="B24" s="403" t="s">
        <v>139</v>
      </c>
      <c r="C24" s="403"/>
      <c r="D24" s="403" t="s">
        <v>140</v>
      </c>
      <c r="E24" s="403"/>
      <c r="F24" s="403"/>
      <c r="G24" s="403"/>
      <c r="H24" s="86" t="s">
        <v>9</v>
      </c>
      <c r="I24" s="86" t="s">
        <v>141</v>
      </c>
    </row>
    <row r="25" spans="1:9" ht="28.5" customHeight="1">
      <c r="A25" s="92">
        <v>1</v>
      </c>
      <c r="B25" s="388" t="s">
        <v>142</v>
      </c>
      <c r="C25" s="389"/>
      <c r="D25" s="400" t="s">
        <v>143</v>
      </c>
      <c r="E25" s="401"/>
      <c r="F25" s="401"/>
      <c r="G25" s="402"/>
      <c r="H25" s="93">
        <v>404</v>
      </c>
      <c r="I25" s="182">
        <f>H25/3749*100</f>
        <v>10.776206988530275</v>
      </c>
    </row>
    <row r="26" spans="1:9" ht="30.75" customHeight="1">
      <c r="A26" s="94">
        <v>2</v>
      </c>
      <c r="B26" s="388" t="s">
        <v>151</v>
      </c>
      <c r="C26" s="389"/>
      <c r="D26" s="400" t="s">
        <v>330</v>
      </c>
      <c r="E26" s="401"/>
      <c r="F26" s="401"/>
      <c r="G26" s="402"/>
      <c r="H26" s="93">
        <v>187</v>
      </c>
      <c r="I26" s="182">
        <f aca="true" t="shared" si="1" ref="I26:I34">H26/3749*100</f>
        <v>4.98799679914644</v>
      </c>
    </row>
    <row r="27" spans="1:9" ht="29.25" customHeight="1">
      <c r="A27" s="92">
        <v>3</v>
      </c>
      <c r="B27" s="388" t="s">
        <v>146</v>
      </c>
      <c r="C27" s="389"/>
      <c r="D27" s="404" t="s">
        <v>147</v>
      </c>
      <c r="E27" s="401"/>
      <c r="F27" s="401"/>
      <c r="G27" s="402"/>
      <c r="H27" s="93">
        <v>95</v>
      </c>
      <c r="I27" s="182">
        <f t="shared" si="1"/>
        <v>2.5340090690850894</v>
      </c>
    </row>
    <row r="28" spans="1:9" ht="21" customHeight="1">
      <c r="A28" s="94">
        <v>4</v>
      </c>
      <c r="B28" s="388" t="s">
        <v>380</v>
      </c>
      <c r="C28" s="389"/>
      <c r="D28" s="400" t="s">
        <v>381</v>
      </c>
      <c r="E28" s="401"/>
      <c r="F28" s="401"/>
      <c r="G28" s="402"/>
      <c r="H28" s="93">
        <v>83</v>
      </c>
      <c r="I28" s="182">
        <f t="shared" si="1"/>
        <v>2.213923712990131</v>
      </c>
    </row>
    <row r="29" spans="1:9" ht="21" customHeight="1">
      <c r="A29" s="92">
        <v>5</v>
      </c>
      <c r="B29" s="388" t="s">
        <v>154</v>
      </c>
      <c r="C29" s="389"/>
      <c r="D29" s="404" t="s">
        <v>155</v>
      </c>
      <c r="E29" s="405"/>
      <c r="F29" s="405"/>
      <c r="G29" s="406"/>
      <c r="H29" s="93">
        <v>58</v>
      </c>
      <c r="I29" s="182">
        <f t="shared" si="1"/>
        <v>1.5470792211256335</v>
      </c>
    </row>
    <row r="30" spans="1:9" ht="25.5" customHeight="1">
      <c r="A30" s="94">
        <v>6</v>
      </c>
      <c r="B30" s="388" t="s">
        <v>344</v>
      </c>
      <c r="C30" s="389"/>
      <c r="D30" s="404" t="s">
        <v>345</v>
      </c>
      <c r="E30" s="405"/>
      <c r="F30" s="405"/>
      <c r="G30" s="406"/>
      <c r="H30" s="93">
        <v>57</v>
      </c>
      <c r="I30" s="182">
        <f t="shared" si="1"/>
        <v>1.5204054414510537</v>
      </c>
    </row>
    <row r="31" spans="1:9" ht="30.75" customHeight="1">
      <c r="A31" s="92">
        <v>7</v>
      </c>
      <c r="B31" s="388" t="s">
        <v>156</v>
      </c>
      <c r="C31" s="389"/>
      <c r="D31" s="404" t="s">
        <v>157</v>
      </c>
      <c r="E31" s="401"/>
      <c r="F31" s="401"/>
      <c r="G31" s="402"/>
      <c r="H31" s="93">
        <v>56</v>
      </c>
      <c r="I31" s="182">
        <f t="shared" si="1"/>
        <v>1.4937316617764738</v>
      </c>
    </row>
    <row r="32" spans="1:9" ht="42" customHeight="1">
      <c r="A32" s="94">
        <v>8</v>
      </c>
      <c r="B32" s="388" t="s">
        <v>159</v>
      </c>
      <c r="C32" s="389"/>
      <c r="D32" s="404" t="s">
        <v>298</v>
      </c>
      <c r="E32" s="401"/>
      <c r="F32" s="401"/>
      <c r="G32" s="402"/>
      <c r="H32" s="93">
        <v>51</v>
      </c>
      <c r="I32" s="182">
        <f t="shared" si="1"/>
        <v>1.3603627634035742</v>
      </c>
    </row>
    <row r="33" spans="1:9" ht="30" customHeight="1">
      <c r="A33" s="92">
        <v>9</v>
      </c>
      <c r="B33" s="411" t="s">
        <v>339</v>
      </c>
      <c r="C33" s="412"/>
      <c r="D33" s="397" t="s">
        <v>340</v>
      </c>
      <c r="E33" s="398"/>
      <c r="F33" s="398"/>
      <c r="G33" s="399"/>
      <c r="H33" s="93">
        <v>50</v>
      </c>
      <c r="I33" s="182">
        <f t="shared" si="1"/>
        <v>1.3336889837289942</v>
      </c>
    </row>
    <row r="34" spans="1:9" ht="21.75" customHeight="1">
      <c r="A34" s="94">
        <v>10</v>
      </c>
      <c r="B34" s="388" t="s">
        <v>331</v>
      </c>
      <c r="C34" s="389"/>
      <c r="D34" s="404" t="s">
        <v>332</v>
      </c>
      <c r="E34" s="401"/>
      <c r="F34" s="401"/>
      <c r="G34" s="402"/>
      <c r="H34" s="93">
        <v>49</v>
      </c>
      <c r="I34" s="182">
        <f t="shared" si="1"/>
        <v>1.3070152040544145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375" t="s">
        <v>158</v>
      </c>
      <c r="D38" s="375"/>
      <c r="E38" s="375"/>
      <c r="F38" s="375"/>
      <c r="G38" s="375"/>
    </row>
    <row r="40" spans="1:9" ht="17.25" customHeight="1">
      <c r="A40" s="86" t="s">
        <v>138</v>
      </c>
      <c r="B40" s="403" t="s">
        <v>139</v>
      </c>
      <c r="C40" s="403"/>
      <c r="D40" s="403" t="s">
        <v>140</v>
      </c>
      <c r="E40" s="403"/>
      <c r="F40" s="403"/>
      <c r="G40" s="403"/>
      <c r="H40" s="86" t="s">
        <v>9</v>
      </c>
      <c r="I40" s="86" t="s">
        <v>141</v>
      </c>
    </row>
    <row r="41" spans="1:9" ht="29.25" customHeight="1">
      <c r="A41" s="92">
        <v>1</v>
      </c>
      <c r="B41" s="388" t="s">
        <v>142</v>
      </c>
      <c r="C41" s="389"/>
      <c r="D41" s="400" t="s">
        <v>143</v>
      </c>
      <c r="E41" s="401"/>
      <c r="F41" s="401"/>
      <c r="G41" s="402"/>
      <c r="H41" s="257">
        <v>953</v>
      </c>
      <c r="I41" s="182">
        <f>H41/6199*100</f>
        <v>15.373447330214551</v>
      </c>
    </row>
    <row r="42" spans="1:9" ht="30" customHeight="1">
      <c r="A42" s="94">
        <v>2</v>
      </c>
      <c r="B42" s="388" t="s">
        <v>146</v>
      </c>
      <c r="C42" s="389"/>
      <c r="D42" s="400" t="s">
        <v>147</v>
      </c>
      <c r="E42" s="401"/>
      <c r="F42" s="401"/>
      <c r="G42" s="402"/>
      <c r="H42" s="93">
        <v>320</v>
      </c>
      <c r="I42" s="182">
        <f aca="true" t="shared" si="2" ref="I42:I50">H42/6199*100</f>
        <v>5.162122923052105</v>
      </c>
    </row>
    <row r="43" spans="1:9" ht="30.75" customHeight="1">
      <c r="A43" s="92">
        <v>3</v>
      </c>
      <c r="B43" s="388" t="s">
        <v>159</v>
      </c>
      <c r="C43" s="389"/>
      <c r="D43" s="400" t="s">
        <v>298</v>
      </c>
      <c r="E43" s="401"/>
      <c r="F43" s="401"/>
      <c r="G43" s="402"/>
      <c r="H43" s="93">
        <v>300</v>
      </c>
      <c r="I43" s="182">
        <f t="shared" si="2"/>
        <v>4.839490240361348</v>
      </c>
    </row>
    <row r="44" spans="1:9" ht="45" customHeight="1">
      <c r="A44" s="94">
        <v>4</v>
      </c>
      <c r="B44" s="388" t="s">
        <v>152</v>
      </c>
      <c r="C44" s="389"/>
      <c r="D44" s="400" t="s">
        <v>153</v>
      </c>
      <c r="E44" s="401"/>
      <c r="F44" s="401"/>
      <c r="G44" s="402"/>
      <c r="H44" s="93">
        <v>299</v>
      </c>
      <c r="I44" s="182">
        <f t="shared" si="2"/>
        <v>4.823358606226811</v>
      </c>
    </row>
    <row r="45" spans="1:9" ht="21.75" customHeight="1">
      <c r="A45" s="92">
        <v>5</v>
      </c>
      <c r="B45" s="388" t="s">
        <v>346</v>
      </c>
      <c r="C45" s="389"/>
      <c r="D45" s="404" t="s">
        <v>347</v>
      </c>
      <c r="E45" s="401"/>
      <c r="F45" s="401"/>
      <c r="G45" s="402"/>
      <c r="H45" s="93">
        <v>118</v>
      </c>
      <c r="I45" s="182">
        <f t="shared" si="2"/>
        <v>1.9035328278754637</v>
      </c>
    </row>
    <row r="46" spans="1:9" ht="27" customHeight="1">
      <c r="A46" s="94">
        <v>6</v>
      </c>
      <c r="B46" s="388" t="s">
        <v>333</v>
      </c>
      <c r="C46" s="389"/>
      <c r="D46" s="404" t="s">
        <v>334</v>
      </c>
      <c r="E46" s="401"/>
      <c r="F46" s="401"/>
      <c r="G46" s="402"/>
      <c r="H46" s="93">
        <v>117</v>
      </c>
      <c r="I46" s="182">
        <f t="shared" si="2"/>
        <v>1.887401193740926</v>
      </c>
    </row>
    <row r="47" spans="1:9" ht="31.5" customHeight="1">
      <c r="A47" s="92">
        <v>7</v>
      </c>
      <c r="B47" s="388" t="s">
        <v>160</v>
      </c>
      <c r="C47" s="389"/>
      <c r="D47" s="404" t="s">
        <v>161</v>
      </c>
      <c r="E47" s="401"/>
      <c r="F47" s="401"/>
      <c r="G47" s="402"/>
      <c r="H47" s="93">
        <v>112</v>
      </c>
      <c r="I47" s="182">
        <f t="shared" si="2"/>
        <v>1.8067430230682369</v>
      </c>
    </row>
    <row r="48" spans="1:9" ht="31.5" customHeight="1">
      <c r="A48" s="94">
        <v>8</v>
      </c>
      <c r="B48" s="411" t="s">
        <v>151</v>
      </c>
      <c r="C48" s="416"/>
      <c r="D48" s="417" t="s">
        <v>330</v>
      </c>
      <c r="E48" s="417"/>
      <c r="F48" s="417"/>
      <c r="G48" s="418"/>
      <c r="H48" s="93">
        <v>94</v>
      </c>
      <c r="I48" s="182">
        <f t="shared" si="2"/>
        <v>1.516373608646556</v>
      </c>
    </row>
    <row r="49" spans="1:9" ht="19.5" customHeight="1">
      <c r="A49" s="92">
        <v>9</v>
      </c>
      <c r="B49" s="407" t="s">
        <v>414</v>
      </c>
      <c r="C49" s="408"/>
      <c r="D49" s="417" t="s">
        <v>412</v>
      </c>
      <c r="E49" s="417"/>
      <c r="F49" s="417"/>
      <c r="G49" s="418"/>
      <c r="H49" s="93">
        <v>75</v>
      </c>
      <c r="I49" s="182">
        <f t="shared" si="2"/>
        <v>1.209872560090337</v>
      </c>
    </row>
    <row r="50" spans="1:9" ht="26.25" customHeight="1">
      <c r="A50" s="94">
        <v>10</v>
      </c>
      <c r="B50" s="407" t="s">
        <v>382</v>
      </c>
      <c r="C50" s="415"/>
      <c r="D50" s="404" t="s">
        <v>413</v>
      </c>
      <c r="E50" s="401"/>
      <c r="F50" s="401"/>
      <c r="G50" s="402"/>
      <c r="H50" s="93">
        <v>73</v>
      </c>
      <c r="I50" s="182">
        <f t="shared" si="2"/>
        <v>1.1776092918212615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D32:G32"/>
    <mergeCell ref="D31:G31"/>
    <mergeCell ref="B31:C31"/>
    <mergeCell ref="B42:C42"/>
    <mergeCell ref="D43:G43"/>
    <mergeCell ref="D44:G44"/>
    <mergeCell ref="B40:C40"/>
    <mergeCell ref="B32:C32"/>
    <mergeCell ref="B27:C27"/>
    <mergeCell ref="D27:G27"/>
    <mergeCell ref="B29:C29"/>
    <mergeCell ref="D29:G29"/>
    <mergeCell ref="B30:C30"/>
    <mergeCell ref="D30:G30"/>
    <mergeCell ref="D28:G28"/>
    <mergeCell ref="C22:G22"/>
    <mergeCell ref="B24:C24"/>
    <mergeCell ref="D24:G24"/>
    <mergeCell ref="D18:G18"/>
    <mergeCell ref="B26:C26"/>
    <mergeCell ref="D26:G26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28125" style="0" customWidth="1"/>
    <col min="2" max="2" width="8.421875" style="0" customWidth="1"/>
    <col min="3" max="3" width="4.00390625" style="0" customWidth="1"/>
    <col min="7" max="7" width="11.28125" style="0" customWidth="1"/>
    <col min="8" max="8" width="7.57421875" style="0" customWidth="1"/>
    <col min="9" max="9" width="9.7109375" style="0" customWidth="1"/>
    <col min="10" max="10" width="8.00390625" style="0" customWidth="1"/>
    <col min="195" max="195" width="5.140625" style="0" customWidth="1"/>
  </cols>
  <sheetData>
    <row r="1" spans="1:10" ht="17.25" customHeight="1" thickBot="1">
      <c r="A1" s="425" t="s">
        <v>398</v>
      </c>
      <c r="B1" s="425"/>
      <c r="C1" s="425"/>
      <c r="D1" s="425"/>
      <c r="E1" s="425"/>
      <c r="F1" s="425"/>
      <c r="G1" s="425"/>
      <c r="H1" s="425"/>
      <c r="I1" s="425"/>
      <c r="J1" s="78"/>
    </row>
    <row r="2" spans="1:9" ht="16.5" customHeight="1">
      <c r="A2" s="345" t="s">
        <v>477</v>
      </c>
      <c r="B2" s="345"/>
      <c r="C2" s="345"/>
      <c r="D2" s="345"/>
      <c r="E2" s="345"/>
      <c r="F2" s="345"/>
      <c r="G2" s="345"/>
      <c r="H2" s="345"/>
      <c r="I2" s="345"/>
    </row>
    <row r="3" spans="1:9" ht="16.5" customHeight="1">
      <c r="A3" s="313"/>
      <c r="B3" s="313"/>
      <c r="C3" s="313"/>
      <c r="D3" s="313"/>
      <c r="E3" s="313"/>
      <c r="F3" s="313"/>
      <c r="G3" s="313"/>
      <c r="H3" s="313"/>
      <c r="I3" s="313"/>
    </row>
    <row r="4" spans="3:7" ht="15">
      <c r="C4" s="375" t="s">
        <v>137</v>
      </c>
      <c r="D4" s="375"/>
      <c r="E4" s="375"/>
      <c r="F4" s="375"/>
      <c r="G4" s="375"/>
    </row>
    <row r="5" spans="1:9" ht="24" customHeight="1">
      <c r="A5" s="314" t="s">
        <v>138</v>
      </c>
      <c r="B5" s="403" t="s">
        <v>139</v>
      </c>
      <c r="C5" s="403"/>
      <c r="D5" s="403" t="s">
        <v>140</v>
      </c>
      <c r="E5" s="403"/>
      <c r="F5" s="403"/>
      <c r="G5" s="403"/>
      <c r="H5" s="314" t="s">
        <v>9</v>
      </c>
      <c r="I5" s="314" t="s">
        <v>141</v>
      </c>
    </row>
    <row r="6" spans="1:9" ht="28.5" customHeight="1">
      <c r="A6" s="92">
        <v>1</v>
      </c>
      <c r="B6" s="419" t="s">
        <v>142</v>
      </c>
      <c r="C6" s="420"/>
      <c r="D6" s="397" t="s">
        <v>143</v>
      </c>
      <c r="E6" s="398"/>
      <c r="F6" s="398"/>
      <c r="G6" s="399"/>
      <c r="H6" s="93">
        <v>56</v>
      </c>
      <c r="I6" s="182">
        <f>H6/6964*100</f>
        <v>0.80413555427915</v>
      </c>
    </row>
    <row r="7" spans="1:9" ht="15.75" customHeight="1">
      <c r="A7" s="94">
        <v>2</v>
      </c>
      <c r="B7" s="419" t="s">
        <v>144</v>
      </c>
      <c r="C7" s="420"/>
      <c r="D7" s="400" t="s">
        <v>145</v>
      </c>
      <c r="E7" s="401"/>
      <c r="F7" s="401"/>
      <c r="G7" s="402"/>
      <c r="H7" s="93">
        <v>32</v>
      </c>
      <c r="I7" s="182">
        <f aca="true" t="shared" si="0" ref="I7:I15">H7/6964*100</f>
        <v>0.4595060310166571</v>
      </c>
    </row>
    <row r="8" spans="1:9" ht="15" customHeight="1">
      <c r="A8" s="94">
        <v>3</v>
      </c>
      <c r="B8" s="419" t="s">
        <v>331</v>
      </c>
      <c r="C8" s="420"/>
      <c r="D8" s="397" t="s">
        <v>332</v>
      </c>
      <c r="E8" s="398"/>
      <c r="F8" s="398"/>
      <c r="G8" s="399"/>
      <c r="H8" s="93">
        <v>14</v>
      </c>
      <c r="I8" s="182">
        <f t="shared" si="0"/>
        <v>0.2010338885697875</v>
      </c>
    </row>
    <row r="9" spans="1:9" ht="13.5" customHeight="1">
      <c r="A9" s="92">
        <v>4</v>
      </c>
      <c r="B9" s="419" t="s">
        <v>382</v>
      </c>
      <c r="C9" s="420"/>
      <c r="D9" s="404" t="s">
        <v>468</v>
      </c>
      <c r="E9" s="405"/>
      <c r="F9" s="405"/>
      <c r="G9" s="406"/>
      <c r="H9" s="93">
        <v>12</v>
      </c>
      <c r="I9" s="182">
        <f t="shared" si="0"/>
        <v>0.17231476163124643</v>
      </c>
    </row>
    <row r="10" spans="1:9" ht="15.75" customHeight="1">
      <c r="A10" s="94">
        <v>5</v>
      </c>
      <c r="B10" s="419" t="s">
        <v>481</v>
      </c>
      <c r="C10" s="420"/>
      <c r="D10" s="404" t="s">
        <v>469</v>
      </c>
      <c r="E10" s="401"/>
      <c r="F10" s="401"/>
      <c r="G10" s="402"/>
      <c r="H10" s="93">
        <v>12</v>
      </c>
      <c r="I10" s="182">
        <f t="shared" si="0"/>
        <v>0.17231476163124643</v>
      </c>
    </row>
    <row r="11" spans="1:9" ht="43.5" customHeight="1">
      <c r="A11" s="92">
        <v>6</v>
      </c>
      <c r="B11" s="419" t="s">
        <v>152</v>
      </c>
      <c r="C11" s="420"/>
      <c r="D11" s="404" t="s">
        <v>153</v>
      </c>
      <c r="E11" s="405"/>
      <c r="F11" s="405"/>
      <c r="G11" s="406"/>
      <c r="H11" s="93">
        <v>12</v>
      </c>
      <c r="I11" s="182">
        <f t="shared" si="0"/>
        <v>0.17231476163124643</v>
      </c>
    </row>
    <row r="12" spans="1:9" ht="16.5" customHeight="1">
      <c r="A12" s="94">
        <v>7</v>
      </c>
      <c r="B12" s="423" t="s">
        <v>484</v>
      </c>
      <c r="C12" s="424"/>
      <c r="D12" s="404" t="s">
        <v>470</v>
      </c>
      <c r="E12" s="405"/>
      <c r="F12" s="405"/>
      <c r="G12" s="406"/>
      <c r="H12" s="93">
        <v>11</v>
      </c>
      <c r="I12" s="182">
        <f t="shared" si="0"/>
        <v>0.15795519816197587</v>
      </c>
    </row>
    <row r="13" spans="1:9" ht="27.75" customHeight="1">
      <c r="A13" s="92">
        <v>8</v>
      </c>
      <c r="B13" s="419" t="s">
        <v>482</v>
      </c>
      <c r="C13" s="420"/>
      <c r="D13" s="404" t="s">
        <v>471</v>
      </c>
      <c r="E13" s="401"/>
      <c r="F13" s="401"/>
      <c r="G13" s="402"/>
      <c r="H13" s="93">
        <v>10</v>
      </c>
      <c r="I13" s="182">
        <f t="shared" si="0"/>
        <v>0.14359563469270534</v>
      </c>
    </row>
    <row r="14" spans="1:9" ht="17.25" customHeight="1">
      <c r="A14" s="94">
        <v>9</v>
      </c>
      <c r="B14" s="419" t="s">
        <v>483</v>
      </c>
      <c r="C14" s="420"/>
      <c r="D14" s="404" t="s">
        <v>472</v>
      </c>
      <c r="E14" s="405"/>
      <c r="F14" s="405"/>
      <c r="G14" s="406"/>
      <c r="H14" s="93">
        <v>10</v>
      </c>
      <c r="I14" s="182">
        <f t="shared" si="0"/>
        <v>0.14359563469270534</v>
      </c>
    </row>
    <row r="15" spans="1:9" ht="14.25" customHeight="1">
      <c r="A15" s="92">
        <v>10</v>
      </c>
      <c r="B15" s="419" t="s">
        <v>346</v>
      </c>
      <c r="C15" s="420"/>
      <c r="D15" s="404" t="s">
        <v>347</v>
      </c>
      <c r="E15" s="405"/>
      <c r="F15" s="405"/>
      <c r="G15" s="406"/>
      <c r="H15" s="93">
        <v>10</v>
      </c>
      <c r="I15" s="182">
        <f t="shared" si="0"/>
        <v>0.14359563469270534</v>
      </c>
    </row>
    <row r="16" spans="1:3" ht="15">
      <c r="A16" s="3"/>
      <c r="B16" s="3"/>
      <c r="C16" s="3"/>
    </row>
    <row r="17" spans="3:7" ht="15">
      <c r="C17" s="375" t="s">
        <v>150</v>
      </c>
      <c r="D17" s="375"/>
      <c r="E17" s="375"/>
      <c r="F17" s="375"/>
      <c r="G17" s="375"/>
    </row>
    <row r="18" spans="1:9" ht="24" customHeight="1">
      <c r="A18" s="314" t="s">
        <v>138</v>
      </c>
      <c r="B18" s="403" t="s">
        <v>139</v>
      </c>
      <c r="C18" s="403"/>
      <c r="D18" s="403" t="s">
        <v>140</v>
      </c>
      <c r="E18" s="403"/>
      <c r="F18" s="403"/>
      <c r="G18" s="403"/>
      <c r="H18" s="314" t="s">
        <v>9</v>
      </c>
      <c r="I18" s="314" t="s">
        <v>141</v>
      </c>
    </row>
    <row r="19" spans="1:9" ht="28.5" customHeight="1">
      <c r="A19" s="92">
        <v>1</v>
      </c>
      <c r="B19" s="419" t="s">
        <v>142</v>
      </c>
      <c r="C19" s="420"/>
      <c r="D19" s="400" t="s">
        <v>143</v>
      </c>
      <c r="E19" s="401"/>
      <c r="F19" s="401"/>
      <c r="G19" s="402"/>
      <c r="H19" s="93">
        <v>580</v>
      </c>
      <c r="I19" s="182">
        <f>H19/6964*100</f>
        <v>8.32854681217691</v>
      </c>
    </row>
    <row r="20" spans="1:9" ht="43.5" customHeight="1">
      <c r="A20" s="94">
        <v>2</v>
      </c>
      <c r="B20" s="419" t="s">
        <v>152</v>
      </c>
      <c r="C20" s="420"/>
      <c r="D20" s="400" t="s">
        <v>153</v>
      </c>
      <c r="E20" s="401"/>
      <c r="F20" s="401"/>
      <c r="G20" s="402"/>
      <c r="H20" s="93">
        <v>181</v>
      </c>
      <c r="I20" s="182">
        <f aca="true" t="shared" si="1" ref="I20:I28">H20/6964*100</f>
        <v>2.599080987937967</v>
      </c>
    </row>
    <row r="21" spans="1:9" ht="27" customHeight="1">
      <c r="A21" s="92">
        <v>3</v>
      </c>
      <c r="B21" s="419" t="s">
        <v>151</v>
      </c>
      <c r="C21" s="420"/>
      <c r="D21" s="404" t="s">
        <v>330</v>
      </c>
      <c r="E21" s="401"/>
      <c r="F21" s="401"/>
      <c r="G21" s="402"/>
      <c r="H21" s="93">
        <v>173</v>
      </c>
      <c r="I21" s="182">
        <f t="shared" si="1"/>
        <v>2.4842044801838026</v>
      </c>
    </row>
    <row r="22" spans="1:9" ht="27.75" customHeight="1">
      <c r="A22" s="94">
        <v>4</v>
      </c>
      <c r="B22" s="419" t="s">
        <v>485</v>
      </c>
      <c r="C22" s="420"/>
      <c r="D22" s="400" t="s">
        <v>473</v>
      </c>
      <c r="E22" s="401"/>
      <c r="F22" s="401"/>
      <c r="G22" s="402"/>
      <c r="H22" s="93">
        <v>162</v>
      </c>
      <c r="I22" s="182">
        <f t="shared" si="1"/>
        <v>2.3262492820218266</v>
      </c>
    </row>
    <row r="23" spans="1:9" ht="15.75" customHeight="1">
      <c r="A23" s="92">
        <v>5</v>
      </c>
      <c r="B23" s="419" t="s">
        <v>382</v>
      </c>
      <c r="C23" s="420"/>
      <c r="D23" s="404" t="s">
        <v>468</v>
      </c>
      <c r="E23" s="405"/>
      <c r="F23" s="405"/>
      <c r="G23" s="406"/>
      <c r="H23" s="93">
        <v>142</v>
      </c>
      <c r="I23" s="182">
        <f t="shared" si="1"/>
        <v>2.0390580126364157</v>
      </c>
    </row>
    <row r="24" spans="1:9" ht="16.5" customHeight="1">
      <c r="A24" s="94">
        <v>6</v>
      </c>
      <c r="B24" s="419" t="s">
        <v>154</v>
      </c>
      <c r="C24" s="420"/>
      <c r="D24" s="404" t="s">
        <v>155</v>
      </c>
      <c r="E24" s="405"/>
      <c r="F24" s="405"/>
      <c r="G24" s="406"/>
      <c r="H24" s="93">
        <v>130</v>
      </c>
      <c r="I24" s="182">
        <f t="shared" si="1"/>
        <v>1.8667432510051694</v>
      </c>
    </row>
    <row r="25" spans="1:9" ht="17.25" customHeight="1">
      <c r="A25" s="92">
        <v>7</v>
      </c>
      <c r="B25" s="419" t="s">
        <v>483</v>
      </c>
      <c r="C25" s="420"/>
      <c r="D25" s="404" t="s">
        <v>472</v>
      </c>
      <c r="E25" s="401"/>
      <c r="F25" s="401"/>
      <c r="G25" s="402"/>
      <c r="H25" s="93">
        <v>107</v>
      </c>
      <c r="I25" s="182">
        <f t="shared" si="1"/>
        <v>1.5364732912119472</v>
      </c>
    </row>
    <row r="26" spans="1:9" ht="28.5" customHeight="1">
      <c r="A26" s="94">
        <v>8</v>
      </c>
      <c r="B26" s="419" t="s">
        <v>156</v>
      </c>
      <c r="C26" s="420"/>
      <c r="D26" s="404" t="s">
        <v>157</v>
      </c>
      <c r="E26" s="401"/>
      <c r="F26" s="401"/>
      <c r="G26" s="402"/>
      <c r="H26" s="93">
        <v>107</v>
      </c>
      <c r="I26" s="182">
        <f t="shared" si="1"/>
        <v>1.5364732912119472</v>
      </c>
    </row>
    <row r="27" spans="1:9" ht="30" customHeight="1">
      <c r="A27" s="92">
        <v>9</v>
      </c>
      <c r="B27" s="419" t="s">
        <v>160</v>
      </c>
      <c r="C27" s="422"/>
      <c r="D27" s="397" t="s">
        <v>161</v>
      </c>
      <c r="E27" s="398"/>
      <c r="F27" s="398"/>
      <c r="G27" s="399"/>
      <c r="H27" s="93">
        <v>99</v>
      </c>
      <c r="I27" s="182">
        <f t="shared" si="1"/>
        <v>1.4215967834577827</v>
      </c>
    </row>
    <row r="28" spans="1:9" ht="31.5" customHeight="1">
      <c r="A28" s="94">
        <v>10</v>
      </c>
      <c r="B28" s="419" t="s">
        <v>146</v>
      </c>
      <c r="C28" s="420"/>
      <c r="D28" s="404" t="s">
        <v>147</v>
      </c>
      <c r="E28" s="401"/>
      <c r="F28" s="401"/>
      <c r="G28" s="402"/>
      <c r="H28" s="93">
        <v>95</v>
      </c>
      <c r="I28" s="182">
        <f t="shared" si="1"/>
        <v>1.3641585295807006</v>
      </c>
    </row>
    <row r="29" spans="1:3" ht="15">
      <c r="A29" s="3"/>
      <c r="B29" s="3"/>
      <c r="C29" s="3"/>
    </row>
    <row r="30" spans="3:7" ht="15">
      <c r="C30" s="375" t="s">
        <v>158</v>
      </c>
      <c r="D30" s="375"/>
      <c r="E30" s="375"/>
      <c r="F30" s="375"/>
      <c r="G30" s="375"/>
    </row>
    <row r="31" spans="1:9" ht="25.5" customHeight="1">
      <c r="A31" s="314" t="s">
        <v>138</v>
      </c>
      <c r="B31" s="403" t="s">
        <v>139</v>
      </c>
      <c r="C31" s="403"/>
      <c r="D31" s="403" t="s">
        <v>140</v>
      </c>
      <c r="E31" s="403"/>
      <c r="F31" s="403"/>
      <c r="G31" s="403"/>
      <c r="H31" s="314" t="s">
        <v>9</v>
      </c>
      <c r="I31" s="314" t="s">
        <v>141</v>
      </c>
    </row>
    <row r="32" spans="1:9" ht="45" customHeight="1">
      <c r="A32" s="92">
        <v>1</v>
      </c>
      <c r="B32" s="419" t="s">
        <v>152</v>
      </c>
      <c r="C32" s="420" t="s">
        <v>152</v>
      </c>
      <c r="D32" s="400" t="s">
        <v>153</v>
      </c>
      <c r="E32" s="401" t="s">
        <v>153</v>
      </c>
      <c r="F32" s="401" t="s">
        <v>153</v>
      </c>
      <c r="G32" s="402" t="s">
        <v>153</v>
      </c>
      <c r="H32" s="257">
        <v>1283</v>
      </c>
      <c r="I32" s="182">
        <f>H32/9533*100</f>
        <v>13.458512535403337</v>
      </c>
    </row>
    <row r="33" spans="1:9" ht="30" customHeight="1">
      <c r="A33" s="94">
        <v>2</v>
      </c>
      <c r="B33" s="419" t="s">
        <v>142</v>
      </c>
      <c r="C33" s="420" t="s">
        <v>142</v>
      </c>
      <c r="D33" s="400" t="s">
        <v>143</v>
      </c>
      <c r="E33" s="401" t="s">
        <v>143</v>
      </c>
      <c r="F33" s="401" t="s">
        <v>143</v>
      </c>
      <c r="G33" s="402" t="s">
        <v>143</v>
      </c>
      <c r="H33" s="93">
        <v>853</v>
      </c>
      <c r="I33" s="182">
        <f aca="true" t="shared" si="2" ref="I33:I41">H33/9533*100</f>
        <v>8.947865309975873</v>
      </c>
    </row>
    <row r="34" spans="1:9" ht="24.75" customHeight="1">
      <c r="A34" s="92">
        <v>3</v>
      </c>
      <c r="B34" s="419" t="s">
        <v>146</v>
      </c>
      <c r="C34" s="420" t="s">
        <v>146</v>
      </c>
      <c r="D34" s="400" t="s">
        <v>147</v>
      </c>
      <c r="E34" s="401" t="s">
        <v>147</v>
      </c>
      <c r="F34" s="401" t="s">
        <v>147</v>
      </c>
      <c r="G34" s="402" t="s">
        <v>147</v>
      </c>
      <c r="H34" s="93">
        <v>327</v>
      </c>
      <c r="I34" s="182">
        <f t="shared" si="2"/>
        <v>3.4301898667785586</v>
      </c>
    </row>
    <row r="35" spans="1:9" ht="43.5" customHeight="1">
      <c r="A35" s="94">
        <v>4</v>
      </c>
      <c r="B35" s="419" t="s">
        <v>159</v>
      </c>
      <c r="C35" s="420" t="s">
        <v>159</v>
      </c>
      <c r="D35" s="400" t="s">
        <v>298</v>
      </c>
      <c r="E35" s="401" t="s">
        <v>298</v>
      </c>
      <c r="F35" s="401" t="s">
        <v>298</v>
      </c>
      <c r="G35" s="402" t="s">
        <v>298</v>
      </c>
      <c r="H35" s="93">
        <v>268</v>
      </c>
      <c r="I35" s="182">
        <f t="shared" si="2"/>
        <v>2.811287107940837</v>
      </c>
    </row>
    <row r="36" spans="1:9" ht="29.25" customHeight="1">
      <c r="A36" s="92">
        <v>5</v>
      </c>
      <c r="B36" s="419" t="s">
        <v>478</v>
      </c>
      <c r="C36" s="420" t="s">
        <v>478</v>
      </c>
      <c r="D36" s="404" t="s">
        <v>474</v>
      </c>
      <c r="E36" s="401" t="s">
        <v>474</v>
      </c>
      <c r="F36" s="401" t="s">
        <v>474</v>
      </c>
      <c r="G36" s="402" t="s">
        <v>474</v>
      </c>
      <c r="H36" s="93">
        <v>233</v>
      </c>
      <c r="I36" s="182">
        <f t="shared" si="2"/>
        <v>2.4441414035455784</v>
      </c>
    </row>
    <row r="37" spans="1:9" ht="29.25" customHeight="1">
      <c r="A37" s="94">
        <v>6</v>
      </c>
      <c r="B37" s="419" t="s">
        <v>160</v>
      </c>
      <c r="C37" s="420" t="s">
        <v>160</v>
      </c>
      <c r="D37" s="404" t="s">
        <v>161</v>
      </c>
      <c r="E37" s="401" t="s">
        <v>161</v>
      </c>
      <c r="F37" s="401" t="s">
        <v>161</v>
      </c>
      <c r="G37" s="402" t="s">
        <v>161</v>
      </c>
      <c r="H37" s="93">
        <v>161</v>
      </c>
      <c r="I37" s="182">
        <f t="shared" si="2"/>
        <v>1.6888702402181894</v>
      </c>
    </row>
    <row r="38" spans="1:9" ht="30" customHeight="1">
      <c r="A38" s="92">
        <v>7</v>
      </c>
      <c r="B38" s="419" t="s">
        <v>346</v>
      </c>
      <c r="C38" s="420" t="s">
        <v>346</v>
      </c>
      <c r="D38" s="404" t="s">
        <v>347</v>
      </c>
      <c r="E38" s="405" t="s">
        <v>347</v>
      </c>
      <c r="F38" s="405" t="s">
        <v>347</v>
      </c>
      <c r="G38" s="406" t="s">
        <v>347</v>
      </c>
      <c r="H38" s="93">
        <v>120</v>
      </c>
      <c r="I38" s="182">
        <f t="shared" si="2"/>
        <v>1.2587852722123152</v>
      </c>
    </row>
    <row r="39" spans="1:9" ht="31.5" customHeight="1">
      <c r="A39" s="94">
        <v>8</v>
      </c>
      <c r="B39" s="419" t="s">
        <v>333</v>
      </c>
      <c r="C39" s="420" t="s">
        <v>333</v>
      </c>
      <c r="D39" s="421" t="s">
        <v>334</v>
      </c>
      <c r="E39" s="417" t="s">
        <v>334</v>
      </c>
      <c r="F39" s="417" t="s">
        <v>334</v>
      </c>
      <c r="G39" s="418" t="s">
        <v>334</v>
      </c>
      <c r="H39" s="93">
        <v>115</v>
      </c>
      <c r="I39" s="182">
        <f t="shared" si="2"/>
        <v>1.2063358858701352</v>
      </c>
    </row>
    <row r="40" spans="1:9" ht="29.25" customHeight="1">
      <c r="A40" s="92">
        <v>9</v>
      </c>
      <c r="B40" s="419" t="s">
        <v>479</v>
      </c>
      <c r="C40" s="420" t="s">
        <v>479</v>
      </c>
      <c r="D40" s="421" t="s">
        <v>475</v>
      </c>
      <c r="E40" s="417" t="s">
        <v>475</v>
      </c>
      <c r="F40" s="417" t="s">
        <v>475</v>
      </c>
      <c r="G40" s="418" t="s">
        <v>475</v>
      </c>
      <c r="H40" s="93">
        <v>114</v>
      </c>
      <c r="I40" s="182">
        <f t="shared" si="2"/>
        <v>1.1958460086016993</v>
      </c>
    </row>
    <row r="41" spans="1:9" ht="30" customHeight="1">
      <c r="A41" s="94">
        <v>10</v>
      </c>
      <c r="B41" s="419" t="s">
        <v>480</v>
      </c>
      <c r="C41" s="420" t="s">
        <v>480</v>
      </c>
      <c r="D41" s="404" t="s">
        <v>476</v>
      </c>
      <c r="E41" s="405" t="s">
        <v>476</v>
      </c>
      <c r="F41" s="405" t="s">
        <v>476</v>
      </c>
      <c r="G41" s="406" t="s">
        <v>476</v>
      </c>
      <c r="H41" s="93">
        <v>108</v>
      </c>
      <c r="I41" s="182">
        <f t="shared" si="2"/>
        <v>1.1329067449910837</v>
      </c>
    </row>
    <row r="42" spans="2:4" ht="15">
      <c r="B42" s="3"/>
      <c r="C42" s="3"/>
      <c r="D42" s="3"/>
    </row>
    <row r="43" ht="15">
      <c r="A43" s="3" t="s">
        <v>18</v>
      </c>
    </row>
  </sheetData>
  <sheetProtection/>
  <mergeCells count="71">
    <mergeCell ref="A1:I1"/>
    <mergeCell ref="A2:I2"/>
    <mergeCell ref="C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C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C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  <mergeCell ref="B41:C41"/>
    <mergeCell ref="D41:G41"/>
    <mergeCell ref="B38:C38"/>
    <mergeCell ref="D38:G38"/>
    <mergeCell ref="B39:C39"/>
    <mergeCell ref="D39:G39"/>
    <mergeCell ref="B40:C40"/>
    <mergeCell ref="D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3">
      <selection activeCell="T20" sqref="T20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7109375" style="95" customWidth="1"/>
    <col min="4" max="4" width="5.57421875" style="95" customWidth="1"/>
    <col min="5" max="5" width="5.57421875" style="95" bestFit="1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5.28125" style="95" customWidth="1"/>
    <col min="10" max="10" width="5.7109375" style="125" customWidth="1"/>
    <col min="11" max="11" width="4.2812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8" width="9.140625" style="95" customWidth="1"/>
    <col min="19" max="19" width="3.7109375" style="95" customWidth="1"/>
    <col min="20" max="20" width="5.57421875" style="95" customWidth="1"/>
    <col min="21" max="22" width="3.7109375" style="95" customWidth="1"/>
    <col min="23" max="23" width="4.421875" style="95" customWidth="1"/>
    <col min="24" max="24" width="4.00390625" style="95" bestFit="1" customWidth="1"/>
    <col min="25" max="25" width="5.28125" style="95" customWidth="1"/>
    <col min="26" max="26" width="5.421875" style="95" customWidth="1"/>
    <col min="27" max="27" width="4.00390625" style="95" bestFit="1" customWidth="1"/>
    <col min="28" max="28" width="6.421875" style="95" customWidth="1"/>
    <col min="29" max="29" width="5.7109375" style="95" customWidth="1"/>
    <col min="30" max="30" width="4.00390625" style="95" bestFit="1" customWidth="1"/>
    <col min="31" max="31" width="5.28125" style="95" customWidth="1"/>
    <col min="32" max="32" width="3.8515625" style="95" customWidth="1"/>
    <col min="33" max="33" width="5.7109375" style="95" customWidth="1"/>
    <col min="34" max="16384" width="9.140625" style="95" customWidth="1"/>
  </cols>
  <sheetData>
    <row r="1" spans="1:17" ht="18.75" thickBot="1">
      <c r="A1" s="426" t="s">
        <v>394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5.75">
      <c r="A3" s="427" t="s">
        <v>162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ht="15.75" thickBot="1">
      <c r="J4" s="95"/>
    </row>
    <row r="5" spans="1:17" s="97" customFormat="1" ht="17.25" customHeight="1" thickBot="1" thickTop="1">
      <c r="A5" s="428" t="s">
        <v>163</v>
      </c>
      <c r="B5" s="431" t="s">
        <v>399</v>
      </c>
      <c r="C5" s="432"/>
      <c r="D5" s="432"/>
      <c r="E5" s="432"/>
      <c r="F5" s="432"/>
      <c r="G5" s="432"/>
      <c r="H5" s="432"/>
      <c r="I5" s="433"/>
      <c r="J5" s="431" t="s">
        <v>400</v>
      </c>
      <c r="K5" s="432"/>
      <c r="L5" s="432"/>
      <c r="M5" s="432"/>
      <c r="N5" s="432"/>
      <c r="O5" s="432"/>
      <c r="P5" s="432"/>
      <c r="Q5" s="433"/>
    </row>
    <row r="6" spans="1:17" ht="15.75" customHeight="1" thickTop="1">
      <c r="A6" s="429"/>
      <c r="B6" s="434" t="s">
        <v>164</v>
      </c>
      <c r="C6" s="434"/>
      <c r="D6" s="434"/>
      <c r="E6" s="435" t="s">
        <v>165</v>
      </c>
      <c r="F6" s="436"/>
      <c r="G6" s="434" t="s">
        <v>166</v>
      </c>
      <c r="H6" s="434"/>
      <c r="I6" s="436"/>
      <c r="J6" s="434" t="s">
        <v>164</v>
      </c>
      <c r="K6" s="434"/>
      <c r="L6" s="434"/>
      <c r="M6" s="435" t="s">
        <v>165</v>
      </c>
      <c r="N6" s="437"/>
      <c r="O6" s="435" t="s">
        <v>166</v>
      </c>
      <c r="P6" s="438"/>
      <c r="Q6" s="436"/>
    </row>
    <row r="7" spans="1:17" ht="15" customHeight="1">
      <c r="A7" s="429"/>
      <c r="B7" s="439" t="s">
        <v>167</v>
      </c>
      <c r="C7" s="441" t="s">
        <v>168</v>
      </c>
      <c r="D7" s="443" t="s">
        <v>169</v>
      </c>
      <c r="E7" s="445" t="s">
        <v>167</v>
      </c>
      <c r="F7" s="446" t="s">
        <v>168</v>
      </c>
      <c r="G7" s="448" t="s">
        <v>167</v>
      </c>
      <c r="H7" s="441" t="s">
        <v>168</v>
      </c>
      <c r="I7" s="450" t="s">
        <v>169</v>
      </c>
      <c r="J7" s="445" t="s">
        <v>167</v>
      </c>
      <c r="K7" s="454" t="s">
        <v>168</v>
      </c>
      <c r="L7" s="452" t="s">
        <v>169</v>
      </c>
      <c r="M7" s="455" t="s">
        <v>167</v>
      </c>
      <c r="N7" s="457" t="s">
        <v>168</v>
      </c>
      <c r="O7" s="445" t="s">
        <v>167</v>
      </c>
      <c r="P7" s="454" t="s">
        <v>168</v>
      </c>
      <c r="Q7" s="452" t="s">
        <v>169</v>
      </c>
    </row>
    <row r="8" spans="1:17" ht="24.75" customHeight="1" thickBot="1">
      <c r="A8" s="430"/>
      <c r="B8" s="440"/>
      <c r="C8" s="442"/>
      <c r="D8" s="444"/>
      <c r="E8" s="439"/>
      <c r="F8" s="447"/>
      <c r="G8" s="449"/>
      <c r="H8" s="442"/>
      <c r="I8" s="451"/>
      <c r="J8" s="439"/>
      <c r="K8" s="441"/>
      <c r="L8" s="453"/>
      <c r="M8" s="456"/>
      <c r="N8" s="458"/>
      <c r="O8" s="439"/>
      <c r="P8" s="441"/>
      <c r="Q8" s="453"/>
    </row>
    <row r="9" spans="1:17" ht="16.5" thickTop="1">
      <c r="A9" s="98" t="s">
        <v>170</v>
      </c>
      <c r="B9" s="99">
        <v>66</v>
      </c>
      <c r="C9" s="100">
        <v>1</v>
      </c>
      <c r="D9" s="101">
        <v>65</v>
      </c>
      <c r="E9" s="99">
        <v>19</v>
      </c>
      <c r="F9" s="101">
        <v>3</v>
      </c>
      <c r="G9" s="99">
        <v>20</v>
      </c>
      <c r="H9" s="100">
        <v>2</v>
      </c>
      <c r="I9" s="101">
        <v>29</v>
      </c>
      <c r="J9" s="99">
        <v>58</v>
      </c>
      <c r="K9" s="100">
        <v>2</v>
      </c>
      <c r="L9" s="101">
        <v>121</v>
      </c>
      <c r="M9" s="99">
        <v>38</v>
      </c>
      <c r="N9" s="101">
        <v>2</v>
      </c>
      <c r="O9" s="99">
        <v>24</v>
      </c>
      <c r="P9" s="100">
        <v>1</v>
      </c>
      <c r="Q9" s="101">
        <v>38</v>
      </c>
    </row>
    <row r="10" spans="1:17" ht="15.75">
      <c r="A10" s="102" t="s">
        <v>171</v>
      </c>
      <c r="B10" s="103">
        <v>11</v>
      </c>
      <c r="C10" s="104">
        <v>0</v>
      </c>
      <c r="D10" s="105">
        <v>6</v>
      </c>
      <c r="E10" s="103">
        <v>1</v>
      </c>
      <c r="F10" s="105">
        <v>0</v>
      </c>
      <c r="G10" s="103">
        <v>2</v>
      </c>
      <c r="H10" s="104">
        <v>0</v>
      </c>
      <c r="I10" s="105">
        <v>0</v>
      </c>
      <c r="J10" s="103">
        <v>7</v>
      </c>
      <c r="K10" s="104">
        <v>0</v>
      </c>
      <c r="L10" s="105">
        <v>11</v>
      </c>
      <c r="M10" s="103">
        <v>2</v>
      </c>
      <c r="N10" s="105">
        <v>0</v>
      </c>
      <c r="O10" s="103">
        <v>1</v>
      </c>
      <c r="P10" s="104">
        <v>1</v>
      </c>
      <c r="Q10" s="105">
        <v>1</v>
      </c>
    </row>
    <row r="11" spans="1:17" ht="15.75">
      <c r="A11" s="98" t="s">
        <v>172</v>
      </c>
      <c r="B11" s="103">
        <v>19</v>
      </c>
      <c r="C11" s="104">
        <v>3</v>
      </c>
      <c r="D11" s="105">
        <v>37</v>
      </c>
      <c r="E11" s="103">
        <v>5</v>
      </c>
      <c r="F11" s="105">
        <v>0</v>
      </c>
      <c r="G11" s="103">
        <v>4</v>
      </c>
      <c r="H11" s="104">
        <v>3</v>
      </c>
      <c r="I11" s="105">
        <v>5</v>
      </c>
      <c r="J11" s="103">
        <v>15</v>
      </c>
      <c r="K11" s="104">
        <v>0</v>
      </c>
      <c r="L11" s="105">
        <v>28</v>
      </c>
      <c r="M11" s="103">
        <v>10</v>
      </c>
      <c r="N11" s="105">
        <v>1</v>
      </c>
      <c r="O11" s="103">
        <v>6</v>
      </c>
      <c r="P11" s="104">
        <v>2</v>
      </c>
      <c r="Q11" s="105">
        <v>7</v>
      </c>
    </row>
    <row r="12" spans="1:17" ht="15.75">
      <c r="A12" s="102" t="s">
        <v>173</v>
      </c>
      <c r="B12" s="103">
        <v>6</v>
      </c>
      <c r="C12" s="104">
        <v>1</v>
      </c>
      <c r="D12" s="105">
        <v>37</v>
      </c>
      <c r="E12" s="103">
        <v>1</v>
      </c>
      <c r="F12" s="105">
        <v>0</v>
      </c>
      <c r="G12" s="103">
        <v>2</v>
      </c>
      <c r="H12" s="104">
        <v>0</v>
      </c>
      <c r="I12" s="105">
        <v>3</v>
      </c>
      <c r="J12" s="103">
        <v>5</v>
      </c>
      <c r="K12" s="104">
        <v>0</v>
      </c>
      <c r="L12" s="105">
        <v>12</v>
      </c>
      <c r="M12" s="103">
        <v>0</v>
      </c>
      <c r="N12" s="105">
        <v>0</v>
      </c>
      <c r="O12" s="103">
        <v>1</v>
      </c>
      <c r="P12" s="104">
        <v>0</v>
      </c>
      <c r="Q12" s="105">
        <v>1</v>
      </c>
    </row>
    <row r="13" spans="1:17" ht="15.75">
      <c r="A13" s="98" t="s">
        <v>174</v>
      </c>
      <c r="B13" s="103">
        <v>8</v>
      </c>
      <c r="C13" s="104">
        <v>2</v>
      </c>
      <c r="D13" s="105">
        <v>11</v>
      </c>
      <c r="E13" s="103">
        <v>0</v>
      </c>
      <c r="F13" s="105">
        <v>0</v>
      </c>
      <c r="G13" s="103">
        <v>3</v>
      </c>
      <c r="H13" s="104">
        <v>1</v>
      </c>
      <c r="I13" s="105">
        <v>1</v>
      </c>
      <c r="J13" s="103">
        <v>7</v>
      </c>
      <c r="K13" s="104">
        <v>0</v>
      </c>
      <c r="L13" s="105">
        <v>11</v>
      </c>
      <c r="M13" s="103">
        <v>2</v>
      </c>
      <c r="N13" s="105">
        <v>0</v>
      </c>
      <c r="O13" s="103">
        <v>0</v>
      </c>
      <c r="P13" s="104">
        <v>0</v>
      </c>
      <c r="Q13" s="105">
        <v>7</v>
      </c>
    </row>
    <row r="14" spans="1:17" ht="15.75">
      <c r="A14" s="102" t="s">
        <v>175</v>
      </c>
      <c r="B14" s="103">
        <v>590</v>
      </c>
      <c r="C14" s="104">
        <v>9</v>
      </c>
      <c r="D14" s="105">
        <v>722</v>
      </c>
      <c r="E14" s="103">
        <v>63</v>
      </c>
      <c r="F14" s="105">
        <v>9</v>
      </c>
      <c r="G14" s="103">
        <v>103</v>
      </c>
      <c r="H14" s="104">
        <v>12</v>
      </c>
      <c r="I14" s="105">
        <v>174</v>
      </c>
      <c r="J14" s="103">
        <v>383</v>
      </c>
      <c r="K14" s="104">
        <v>4</v>
      </c>
      <c r="L14" s="105">
        <v>884</v>
      </c>
      <c r="M14" s="103">
        <v>111</v>
      </c>
      <c r="N14" s="105">
        <v>20</v>
      </c>
      <c r="O14" s="103">
        <v>77</v>
      </c>
      <c r="P14" s="104">
        <v>13</v>
      </c>
      <c r="Q14" s="105">
        <v>161</v>
      </c>
    </row>
    <row r="15" spans="1:17" ht="15.75">
      <c r="A15" s="98" t="s">
        <v>176</v>
      </c>
      <c r="B15" s="103">
        <v>205</v>
      </c>
      <c r="C15" s="104">
        <v>2</v>
      </c>
      <c r="D15" s="105">
        <v>286</v>
      </c>
      <c r="E15" s="103">
        <v>15</v>
      </c>
      <c r="F15" s="105">
        <v>1</v>
      </c>
      <c r="G15" s="103">
        <v>37</v>
      </c>
      <c r="H15" s="104">
        <v>6</v>
      </c>
      <c r="I15" s="105">
        <v>75</v>
      </c>
      <c r="J15" s="103">
        <v>175</v>
      </c>
      <c r="K15" s="104">
        <v>1</v>
      </c>
      <c r="L15" s="105">
        <v>300</v>
      </c>
      <c r="M15" s="103">
        <v>66</v>
      </c>
      <c r="N15" s="105">
        <v>17</v>
      </c>
      <c r="O15" s="103">
        <v>13</v>
      </c>
      <c r="P15" s="104">
        <v>7</v>
      </c>
      <c r="Q15" s="105">
        <v>45</v>
      </c>
    </row>
    <row r="16" spans="1:17" ht="15.75">
      <c r="A16" s="102" t="s">
        <v>177</v>
      </c>
      <c r="B16" s="103">
        <v>3</v>
      </c>
      <c r="C16" s="104">
        <v>0</v>
      </c>
      <c r="D16" s="105">
        <v>5</v>
      </c>
      <c r="E16" s="103">
        <v>0</v>
      </c>
      <c r="F16" s="105">
        <v>0</v>
      </c>
      <c r="G16" s="103">
        <v>0</v>
      </c>
      <c r="H16" s="104">
        <v>0</v>
      </c>
      <c r="I16" s="105">
        <v>0</v>
      </c>
      <c r="J16" s="103">
        <v>1</v>
      </c>
      <c r="K16" s="104">
        <v>0</v>
      </c>
      <c r="L16" s="105">
        <v>5</v>
      </c>
      <c r="M16" s="103">
        <v>5</v>
      </c>
      <c r="N16" s="105">
        <v>1</v>
      </c>
      <c r="O16" s="103">
        <v>2</v>
      </c>
      <c r="P16" s="104">
        <v>0</v>
      </c>
      <c r="Q16" s="105">
        <v>1</v>
      </c>
    </row>
    <row r="17" spans="1:17" ht="15.75">
      <c r="A17" s="98" t="s">
        <v>178</v>
      </c>
      <c r="B17" s="103">
        <v>30</v>
      </c>
      <c r="C17" s="104">
        <v>0</v>
      </c>
      <c r="D17" s="105">
        <v>122</v>
      </c>
      <c r="E17" s="103">
        <v>4</v>
      </c>
      <c r="F17" s="105">
        <v>2</v>
      </c>
      <c r="G17" s="103">
        <v>6</v>
      </c>
      <c r="H17" s="104">
        <v>4</v>
      </c>
      <c r="I17" s="105">
        <v>37</v>
      </c>
      <c r="J17" s="103">
        <v>15</v>
      </c>
      <c r="K17" s="104">
        <v>2</v>
      </c>
      <c r="L17" s="105">
        <v>96</v>
      </c>
      <c r="M17" s="103">
        <v>11</v>
      </c>
      <c r="N17" s="105">
        <v>1</v>
      </c>
      <c r="O17" s="103">
        <v>1</v>
      </c>
      <c r="P17" s="104">
        <v>2</v>
      </c>
      <c r="Q17" s="105">
        <v>20</v>
      </c>
    </row>
    <row r="18" spans="1:17" ht="15.75">
      <c r="A18" s="102" t="s">
        <v>179</v>
      </c>
      <c r="B18" s="103">
        <v>28</v>
      </c>
      <c r="C18" s="104">
        <v>2</v>
      </c>
      <c r="D18" s="105">
        <v>74</v>
      </c>
      <c r="E18" s="103">
        <v>7</v>
      </c>
      <c r="F18" s="105">
        <v>3</v>
      </c>
      <c r="G18" s="103">
        <v>5</v>
      </c>
      <c r="H18" s="104">
        <v>3</v>
      </c>
      <c r="I18" s="105">
        <v>34</v>
      </c>
      <c r="J18" s="103">
        <v>15</v>
      </c>
      <c r="K18" s="104">
        <v>5</v>
      </c>
      <c r="L18" s="105">
        <v>71</v>
      </c>
      <c r="M18" s="103">
        <v>12</v>
      </c>
      <c r="N18" s="105">
        <v>2</v>
      </c>
      <c r="O18" s="103">
        <v>7</v>
      </c>
      <c r="P18" s="104">
        <v>2</v>
      </c>
      <c r="Q18" s="105">
        <v>33</v>
      </c>
    </row>
    <row r="19" spans="1:17" ht="15.75">
      <c r="A19" s="98" t="s">
        <v>180</v>
      </c>
      <c r="B19" s="103">
        <v>9</v>
      </c>
      <c r="C19" s="104">
        <v>0</v>
      </c>
      <c r="D19" s="105">
        <v>14</v>
      </c>
      <c r="E19" s="103">
        <v>0</v>
      </c>
      <c r="F19" s="105">
        <v>0</v>
      </c>
      <c r="G19" s="103">
        <v>0</v>
      </c>
      <c r="H19" s="104">
        <v>0</v>
      </c>
      <c r="I19" s="105">
        <v>5</v>
      </c>
      <c r="J19" s="103">
        <v>0</v>
      </c>
      <c r="K19" s="104">
        <v>0</v>
      </c>
      <c r="L19" s="105">
        <v>16</v>
      </c>
      <c r="M19" s="103">
        <v>0</v>
      </c>
      <c r="N19" s="105">
        <v>0</v>
      </c>
      <c r="O19" s="103">
        <v>1</v>
      </c>
      <c r="P19" s="104">
        <v>1</v>
      </c>
      <c r="Q19" s="105">
        <v>4</v>
      </c>
    </row>
    <row r="20" spans="1:17" ht="15.75">
      <c r="A20" s="102" t="s">
        <v>181</v>
      </c>
      <c r="B20" s="103">
        <v>5</v>
      </c>
      <c r="C20" s="104">
        <v>0</v>
      </c>
      <c r="D20" s="105">
        <v>5</v>
      </c>
      <c r="E20" s="103">
        <v>0</v>
      </c>
      <c r="F20" s="105">
        <v>1</v>
      </c>
      <c r="G20" s="103">
        <v>1</v>
      </c>
      <c r="H20" s="104">
        <v>2</v>
      </c>
      <c r="I20" s="105">
        <v>4</v>
      </c>
      <c r="J20" s="103">
        <v>6</v>
      </c>
      <c r="K20" s="104">
        <v>0</v>
      </c>
      <c r="L20" s="105">
        <v>5</v>
      </c>
      <c r="M20" s="103">
        <v>1</v>
      </c>
      <c r="N20" s="105">
        <v>2</v>
      </c>
      <c r="O20" s="103">
        <v>4</v>
      </c>
      <c r="P20" s="104">
        <v>0</v>
      </c>
      <c r="Q20" s="105">
        <v>1</v>
      </c>
    </row>
    <row r="21" spans="1:17" ht="15.75">
      <c r="A21" s="98" t="s">
        <v>182</v>
      </c>
      <c r="B21" s="103">
        <v>4</v>
      </c>
      <c r="C21" s="104">
        <v>0</v>
      </c>
      <c r="D21" s="105">
        <v>3</v>
      </c>
      <c r="E21" s="103">
        <v>0</v>
      </c>
      <c r="F21" s="105">
        <v>0</v>
      </c>
      <c r="G21" s="103">
        <v>0</v>
      </c>
      <c r="H21" s="104">
        <v>0</v>
      </c>
      <c r="I21" s="105">
        <v>6</v>
      </c>
      <c r="J21" s="103">
        <v>4</v>
      </c>
      <c r="K21" s="104">
        <v>0</v>
      </c>
      <c r="L21" s="105">
        <v>9</v>
      </c>
      <c r="M21" s="103">
        <v>4</v>
      </c>
      <c r="N21" s="105">
        <v>0</v>
      </c>
      <c r="O21" s="103">
        <v>0</v>
      </c>
      <c r="P21" s="104">
        <v>0</v>
      </c>
      <c r="Q21" s="105">
        <v>4</v>
      </c>
    </row>
    <row r="22" spans="1:17" ht="15.75">
      <c r="A22" s="102" t="s">
        <v>183</v>
      </c>
      <c r="B22" s="103">
        <v>7</v>
      </c>
      <c r="C22" s="104">
        <v>0</v>
      </c>
      <c r="D22" s="105">
        <v>8</v>
      </c>
      <c r="E22" s="103">
        <v>2</v>
      </c>
      <c r="F22" s="105">
        <v>1</v>
      </c>
      <c r="G22" s="103">
        <v>1</v>
      </c>
      <c r="H22" s="104">
        <v>1</v>
      </c>
      <c r="I22" s="105">
        <v>2</v>
      </c>
      <c r="J22" s="103">
        <v>5</v>
      </c>
      <c r="K22" s="104">
        <v>0</v>
      </c>
      <c r="L22" s="105">
        <v>8</v>
      </c>
      <c r="M22" s="103">
        <v>4</v>
      </c>
      <c r="N22" s="105">
        <v>2</v>
      </c>
      <c r="O22" s="103">
        <v>4</v>
      </c>
      <c r="P22" s="104">
        <v>1</v>
      </c>
      <c r="Q22" s="105">
        <v>2</v>
      </c>
    </row>
    <row r="23" spans="1:17" ht="15.75">
      <c r="A23" s="98" t="s">
        <v>184</v>
      </c>
      <c r="B23" s="103">
        <v>9</v>
      </c>
      <c r="C23" s="104">
        <v>0</v>
      </c>
      <c r="D23" s="105">
        <v>14</v>
      </c>
      <c r="E23" s="103">
        <v>0</v>
      </c>
      <c r="F23" s="105">
        <v>0</v>
      </c>
      <c r="G23" s="103">
        <v>2</v>
      </c>
      <c r="H23" s="104">
        <v>1</v>
      </c>
      <c r="I23" s="105">
        <v>5</v>
      </c>
      <c r="J23" s="103">
        <v>5</v>
      </c>
      <c r="K23" s="104">
        <v>1</v>
      </c>
      <c r="L23" s="105">
        <v>13</v>
      </c>
      <c r="M23" s="103">
        <v>1</v>
      </c>
      <c r="N23" s="105">
        <v>0</v>
      </c>
      <c r="O23" s="103">
        <v>1</v>
      </c>
      <c r="P23" s="104">
        <v>0</v>
      </c>
      <c r="Q23" s="105">
        <v>5</v>
      </c>
    </row>
    <row r="24" spans="1:17" ht="15.75">
      <c r="A24" s="102" t="s">
        <v>185</v>
      </c>
      <c r="B24" s="103">
        <v>171</v>
      </c>
      <c r="C24" s="104">
        <v>7</v>
      </c>
      <c r="D24" s="105">
        <v>131</v>
      </c>
      <c r="E24" s="103">
        <v>12</v>
      </c>
      <c r="F24" s="105">
        <v>5</v>
      </c>
      <c r="G24" s="103">
        <v>37</v>
      </c>
      <c r="H24" s="104">
        <v>4</v>
      </c>
      <c r="I24" s="105">
        <v>31</v>
      </c>
      <c r="J24" s="103">
        <v>95</v>
      </c>
      <c r="K24" s="104">
        <v>2</v>
      </c>
      <c r="L24" s="105">
        <v>86</v>
      </c>
      <c r="M24" s="103">
        <v>42</v>
      </c>
      <c r="N24" s="105">
        <v>4</v>
      </c>
      <c r="O24" s="103">
        <v>16</v>
      </c>
      <c r="P24" s="104">
        <v>3</v>
      </c>
      <c r="Q24" s="105">
        <v>12</v>
      </c>
    </row>
    <row r="25" spans="1:17" ht="15.75">
      <c r="A25" s="98" t="s">
        <v>186</v>
      </c>
      <c r="B25" s="103">
        <v>13</v>
      </c>
      <c r="C25" s="104">
        <v>0</v>
      </c>
      <c r="D25" s="105">
        <v>30</v>
      </c>
      <c r="E25" s="103">
        <v>2</v>
      </c>
      <c r="F25" s="105">
        <v>1</v>
      </c>
      <c r="G25" s="103">
        <v>2</v>
      </c>
      <c r="H25" s="104">
        <v>2</v>
      </c>
      <c r="I25" s="105">
        <v>8</v>
      </c>
      <c r="J25" s="103">
        <v>4</v>
      </c>
      <c r="K25" s="104">
        <v>0</v>
      </c>
      <c r="L25" s="105">
        <v>27</v>
      </c>
      <c r="M25" s="103">
        <v>9</v>
      </c>
      <c r="N25" s="105">
        <v>1</v>
      </c>
      <c r="O25" s="103">
        <v>1</v>
      </c>
      <c r="P25" s="104">
        <v>0</v>
      </c>
      <c r="Q25" s="105">
        <v>10</v>
      </c>
    </row>
    <row r="26" spans="1:17" ht="15.75">
      <c r="A26" s="102" t="s">
        <v>187</v>
      </c>
      <c r="B26" s="103">
        <v>4</v>
      </c>
      <c r="C26" s="104">
        <v>1</v>
      </c>
      <c r="D26" s="105">
        <v>4</v>
      </c>
      <c r="E26" s="103">
        <v>0</v>
      </c>
      <c r="F26" s="105">
        <v>0</v>
      </c>
      <c r="G26" s="103">
        <v>0</v>
      </c>
      <c r="H26" s="104">
        <v>0</v>
      </c>
      <c r="I26" s="105">
        <v>0</v>
      </c>
      <c r="J26" s="103">
        <v>3</v>
      </c>
      <c r="K26" s="104">
        <v>0</v>
      </c>
      <c r="L26" s="105">
        <v>7</v>
      </c>
      <c r="M26" s="103">
        <v>4</v>
      </c>
      <c r="N26" s="105">
        <v>1</v>
      </c>
      <c r="O26" s="103">
        <v>3</v>
      </c>
      <c r="P26" s="104">
        <v>0</v>
      </c>
      <c r="Q26" s="105">
        <v>3</v>
      </c>
    </row>
    <row r="27" spans="1:17" ht="15.75">
      <c r="A27" s="98" t="s">
        <v>188</v>
      </c>
      <c r="B27" s="103">
        <v>11</v>
      </c>
      <c r="C27" s="104">
        <v>0</v>
      </c>
      <c r="D27" s="105">
        <v>24</v>
      </c>
      <c r="E27" s="103">
        <v>1</v>
      </c>
      <c r="F27" s="105">
        <v>0</v>
      </c>
      <c r="G27" s="103">
        <v>2</v>
      </c>
      <c r="H27" s="104">
        <v>2</v>
      </c>
      <c r="I27" s="105">
        <v>4</v>
      </c>
      <c r="J27" s="103">
        <v>9</v>
      </c>
      <c r="K27" s="104">
        <v>0</v>
      </c>
      <c r="L27" s="105">
        <v>25</v>
      </c>
      <c r="M27" s="103">
        <v>3</v>
      </c>
      <c r="N27" s="105">
        <v>0</v>
      </c>
      <c r="O27" s="103">
        <v>3</v>
      </c>
      <c r="P27" s="104">
        <v>1</v>
      </c>
      <c r="Q27" s="105">
        <v>10</v>
      </c>
    </row>
    <row r="28" spans="1:17" ht="15.75">
      <c r="A28" s="102" t="s">
        <v>189</v>
      </c>
      <c r="B28" s="103">
        <v>36</v>
      </c>
      <c r="C28" s="104">
        <v>1</v>
      </c>
      <c r="D28" s="105">
        <v>103</v>
      </c>
      <c r="E28" s="103">
        <v>6</v>
      </c>
      <c r="F28" s="105">
        <v>1</v>
      </c>
      <c r="G28" s="103">
        <v>11</v>
      </c>
      <c r="H28" s="104">
        <v>2</v>
      </c>
      <c r="I28" s="105">
        <v>13</v>
      </c>
      <c r="J28" s="103">
        <v>15</v>
      </c>
      <c r="K28" s="104">
        <v>1</v>
      </c>
      <c r="L28" s="105">
        <v>93</v>
      </c>
      <c r="M28" s="103">
        <v>12</v>
      </c>
      <c r="N28" s="105">
        <v>1</v>
      </c>
      <c r="O28" s="103">
        <v>10</v>
      </c>
      <c r="P28" s="104">
        <v>4</v>
      </c>
      <c r="Q28" s="105">
        <v>15</v>
      </c>
    </row>
    <row r="29" spans="1:17" ht="15.75">
      <c r="A29" s="98" t="s">
        <v>190</v>
      </c>
      <c r="B29" s="103">
        <v>51</v>
      </c>
      <c r="C29" s="104">
        <v>2</v>
      </c>
      <c r="D29" s="105">
        <v>42</v>
      </c>
      <c r="E29" s="103">
        <v>3</v>
      </c>
      <c r="F29" s="105">
        <v>1</v>
      </c>
      <c r="G29" s="103">
        <v>2</v>
      </c>
      <c r="H29" s="104">
        <v>0</v>
      </c>
      <c r="I29" s="105">
        <v>8</v>
      </c>
      <c r="J29" s="103">
        <v>46</v>
      </c>
      <c r="K29" s="104">
        <v>0</v>
      </c>
      <c r="L29" s="105">
        <v>32</v>
      </c>
      <c r="M29" s="103">
        <v>10</v>
      </c>
      <c r="N29" s="105">
        <v>3</v>
      </c>
      <c r="O29" s="103">
        <v>2</v>
      </c>
      <c r="P29" s="104">
        <v>0</v>
      </c>
      <c r="Q29" s="105">
        <v>8</v>
      </c>
    </row>
    <row r="30" spans="1:17" ht="15.75">
      <c r="A30" s="102" t="s">
        <v>191</v>
      </c>
      <c r="B30" s="103">
        <v>4</v>
      </c>
      <c r="C30" s="104">
        <v>2</v>
      </c>
      <c r="D30" s="105">
        <v>23</v>
      </c>
      <c r="E30" s="103">
        <v>1</v>
      </c>
      <c r="F30" s="105">
        <v>2</v>
      </c>
      <c r="G30" s="103">
        <v>3</v>
      </c>
      <c r="H30" s="104">
        <v>2</v>
      </c>
      <c r="I30" s="105">
        <v>3</v>
      </c>
      <c r="J30" s="103">
        <v>12</v>
      </c>
      <c r="K30" s="104">
        <v>2</v>
      </c>
      <c r="L30" s="105">
        <v>35</v>
      </c>
      <c r="M30" s="103">
        <v>7</v>
      </c>
      <c r="N30" s="105">
        <v>3</v>
      </c>
      <c r="O30" s="103">
        <v>1</v>
      </c>
      <c r="P30" s="104">
        <v>1</v>
      </c>
      <c r="Q30" s="105">
        <v>9</v>
      </c>
    </row>
    <row r="31" spans="1:17" ht="15.75">
      <c r="A31" s="98" t="s">
        <v>192</v>
      </c>
      <c r="B31" s="103">
        <v>24</v>
      </c>
      <c r="C31" s="104">
        <v>1</v>
      </c>
      <c r="D31" s="105">
        <v>23</v>
      </c>
      <c r="E31" s="103">
        <v>4</v>
      </c>
      <c r="F31" s="105">
        <v>1</v>
      </c>
      <c r="G31" s="103">
        <v>4</v>
      </c>
      <c r="H31" s="104">
        <v>1</v>
      </c>
      <c r="I31" s="105">
        <v>2</v>
      </c>
      <c r="J31" s="103">
        <v>8</v>
      </c>
      <c r="K31" s="104">
        <v>1</v>
      </c>
      <c r="L31" s="105">
        <v>17</v>
      </c>
      <c r="M31" s="103">
        <v>8</v>
      </c>
      <c r="N31" s="105">
        <v>1</v>
      </c>
      <c r="O31" s="103">
        <v>5</v>
      </c>
      <c r="P31" s="104">
        <v>0</v>
      </c>
      <c r="Q31" s="105">
        <v>1</v>
      </c>
    </row>
    <row r="32" spans="1:17" ht="15.75">
      <c r="A32" s="102" t="s">
        <v>193</v>
      </c>
      <c r="B32" s="103">
        <v>2</v>
      </c>
      <c r="C32" s="104">
        <v>0</v>
      </c>
      <c r="D32" s="105">
        <v>14</v>
      </c>
      <c r="E32" s="103">
        <v>1</v>
      </c>
      <c r="F32" s="105">
        <v>0</v>
      </c>
      <c r="G32" s="103">
        <v>0</v>
      </c>
      <c r="H32" s="104">
        <v>0</v>
      </c>
      <c r="I32" s="105">
        <v>5</v>
      </c>
      <c r="J32" s="103">
        <v>5</v>
      </c>
      <c r="K32" s="104">
        <v>0</v>
      </c>
      <c r="L32" s="105">
        <v>11</v>
      </c>
      <c r="M32" s="103">
        <v>1</v>
      </c>
      <c r="N32" s="105">
        <v>0</v>
      </c>
      <c r="O32" s="103">
        <v>0</v>
      </c>
      <c r="P32" s="104">
        <v>2</v>
      </c>
      <c r="Q32" s="105">
        <v>18</v>
      </c>
    </row>
    <row r="33" spans="1:17" ht="15.75">
      <c r="A33" s="98" t="s">
        <v>194</v>
      </c>
      <c r="B33" s="103">
        <v>14</v>
      </c>
      <c r="C33" s="104">
        <v>2</v>
      </c>
      <c r="D33" s="105">
        <v>20</v>
      </c>
      <c r="E33" s="103">
        <v>2</v>
      </c>
      <c r="F33" s="105">
        <v>4</v>
      </c>
      <c r="G33" s="103">
        <v>4</v>
      </c>
      <c r="H33" s="104">
        <v>1</v>
      </c>
      <c r="I33" s="105">
        <v>9</v>
      </c>
      <c r="J33" s="103">
        <v>17</v>
      </c>
      <c r="K33" s="104">
        <v>2</v>
      </c>
      <c r="L33" s="105">
        <v>16</v>
      </c>
      <c r="M33" s="103">
        <v>4</v>
      </c>
      <c r="N33" s="105">
        <v>8</v>
      </c>
      <c r="O33" s="103">
        <v>0</v>
      </c>
      <c r="P33" s="104">
        <v>4</v>
      </c>
      <c r="Q33" s="105">
        <v>6</v>
      </c>
    </row>
    <row r="34" spans="1:17" ht="15.75">
      <c r="A34" s="102" t="s">
        <v>195</v>
      </c>
      <c r="B34" s="103">
        <v>42</v>
      </c>
      <c r="C34" s="104">
        <v>1</v>
      </c>
      <c r="D34" s="105">
        <v>118</v>
      </c>
      <c r="E34" s="103">
        <v>3</v>
      </c>
      <c r="F34" s="105">
        <v>1</v>
      </c>
      <c r="G34" s="103">
        <v>7</v>
      </c>
      <c r="H34" s="104">
        <v>3</v>
      </c>
      <c r="I34" s="105">
        <v>38</v>
      </c>
      <c r="J34" s="103">
        <v>15</v>
      </c>
      <c r="K34" s="104">
        <v>1</v>
      </c>
      <c r="L34" s="105">
        <v>135</v>
      </c>
      <c r="M34" s="103">
        <v>14</v>
      </c>
      <c r="N34" s="105">
        <v>3</v>
      </c>
      <c r="O34" s="103">
        <v>2</v>
      </c>
      <c r="P34" s="104">
        <v>1</v>
      </c>
      <c r="Q34" s="105">
        <v>30</v>
      </c>
    </row>
    <row r="35" spans="1:17" ht="15.75">
      <c r="A35" s="98" t="s">
        <v>196</v>
      </c>
      <c r="B35" s="103">
        <v>90</v>
      </c>
      <c r="C35" s="104">
        <v>2</v>
      </c>
      <c r="D35" s="105">
        <v>191</v>
      </c>
      <c r="E35" s="103">
        <v>2</v>
      </c>
      <c r="F35" s="105">
        <v>0</v>
      </c>
      <c r="G35" s="103">
        <v>12</v>
      </c>
      <c r="H35" s="104">
        <v>0</v>
      </c>
      <c r="I35" s="105">
        <v>9</v>
      </c>
      <c r="J35" s="103">
        <v>65</v>
      </c>
      <c r="K35" s="104">
        <v>0</v>
      </c>
      <c r="L35" s="105">
        <v>96</v>
      </c>
      <c r="M35" s="103">
        <v>11</v>
      </c>
      <c r="N35" s="105">
        <v>1</v>
      </c>
      <c r="O35" s="103">
        <v>3</v>
      </c>
      <c r="P35" s="104">
        <v>1</v>
      </c>
      <c r="Q35" s="105">
        <v>15</v>
      </c>
    </row>
    <row r="36" spans="1:17" ht="15.75">
      <c r="A36" s="102" t="s">
        <v>197</v>
      </c>
      <c r="B36" s="103">
        <v>5</v>
      </c>
      <c r="C36" s="104">
        <v>0</v>
      </c>
      <c r="D36" s="105">
        <v>20</v>
      </c>
      <c r="E36" s="103">
        <v>0</v>
      </c>
      <c r="F36" s="105">
        <v>0</v>
      </c>
      <c r="G36" s="103">
        <v>3</v>
      </c>
      <c r="H36" s="104">
        <v>0</v>
      </c>
      <c r="I36" s="105">
        <v>3</v>
      </c>
      <c r="J36" s="103">
        <v>8</v>
      </c>
      <c r="K36" s="104">
        <v>0</v>
      </c>
      <c r="L36" s="105">
        <v>15</v>
      </c>
      <c r="M36" s="103">
        <v>4</v>
      </c>
      <c r="N36" s="105">
        <v>0</v>
      </c>
      <c r="O36" s="103">
        <v>1</v>
      </c>
      <c r="P36" s="104">
        <v>1</v>
      </c>
      <c r="Q36" s="105">
        <v>4</v>
      </c>
    </row>
    <row r="37" spans="1:17" ht="15.75">
      <c r="A37" s="98" t="s">
        <v>198</v>
      </c>
      <c r="B37" s="103">
        <v>1</v>
      </c>
      <c r="C37" s="104">
        <v>1</v>
      </c>
      <c r="D37" s="105">
        <v>6</v>
      </c>
      <c r="E37" s="103">
        <v>0</v>
      </c>
      <c r="F37" s="105">
        <v>1</v>
      </c>
      <c r="G37" s="103">
        <v>0</v>
      </c>
      <c r="H37" s="104">
        <v>0</v>
      </c>
      <c r="I37" s="105">
        <v>1</v>
      </c>
      <c r="J37" s="103">
        <v>3</v>
      </c>
      <c r="K37" s="104">
        <v>0</v>
      </c>
      <c r="L37" s="105">
        <v>3</v>
      </c>
      <c r="M37" s="103">
        <v>2</v>
      </c>
      <c r="N37" s="105">
        <v>2</v>
      </c>
      <c r="O37" s="103">
        <v>0</v>
      </c>
      <c r="P37" s="104">
        <v>0</v>
      </c>
      <c r="Q37" s="105">
        <v>0</v>
      </c>
    </row>
    <row r="38" spans="1:17" ht="15.75">
      <c r="A38" s="102" t="s">
        <v>199</v>
      </c>
      <c r="B38" s="103">
        <v>8</v>
      </c>
      <c r="C38" s="104">
        <v>0</v>
      </c>
      <c r="D38" s="105">
        <v>6</v>
      </c>
      <c r="E38" s="103">
        <v>0</v>
      </c>
      <c r="F38" s="105">
        <v>0</v>
      </c>
      <c r="G38" s="103">
        <v>0</v>
      </c>
      <c r="H38" s="104">
        <v>0</v>
      </c>
      <c r="I38" s="105">
        <v>1</v>
      </c>
      <c r="J38" s="103">
        <v>2</v>
      </c>
      <c r="K38" s="104">
        <v>0</v>
      </c>
      <c r="L38" s="105">
        <v>1</v>
      </c>
      <c r="M38" s="103">
        <v>0</v>
      </c>
      <c r="N38" s="105">
        <v>0</v>
      </c>
      <c r="O38" s="103">
        <v>0</v>
      </c>
      <c r="P38" s="104">
        <v>1</v>
      </c>
      <c r="Q38" s="105">
        <v>2</v>
      </c>
    </row>
    <row r="39" spans="1:17" ht="15.75">
      <c r="A39" s="98" t="s">
        <v>200</v>
      </c>
      <c r="B39" s="103">
        <v>49</v>
      </c>
      <c r="C39" s="104">
        <v>2</v>
      </c>
      <c r="D39" s="105">
        <v>274</v>
      </c>
      <c r="E39" s="103">
        <v>7</v>
      </c>
      <c r="F39" s="105">
        <v>1</v>
      </c>
      <c r="G39" s="103">
        <v>5</v>
      </c>
      <c r="H39" s="104">
        <v>0</v>
      </c>
      <c r="I39" s="105">
        <v>8</v>
      </c>
      <c r="J39" s="103">
        <v>44</v>
      </c>
      <c r="K39" s="104">
        <v>3</v>
      </c>
      <c r="L39" s="105">
        <v>69</v>
      </c>
      <c r="M39" s="103">
        <v>11</v>
      </c>
      <c r="N39" s="105">
        <v>0</v>
      </c>
      <c r="O39" s="103">
        <v>3</v>
      </c>
      <c r="P39" s="104">
        <v>2</v>
      </c>
      <c r="Q39" s="105">
        <v>10</v>
      </c>
    </row>
    <row r="40" spans="1:17" ht="15.75">
      <c r="A40" s="102" t="s">
        <v>201</v>
      </c>
      <c r="B40" s="103">
        <v>15</v>
      </c>
      <c r="C40" s="104">
        <v>0</v>
      </c>
      <c r="D40" s="105">
        <v>13</v>
      </c>
      <c r="E40" s="103">
        <v>2</v>
      </c>
      <c r="F40" s="105">
        <v>3</v>
      </c>
      <c r="G40" s="103">
        <v>2</v>
      </c>
      <c r="H40" s="104">
        <v>0</v>
      </c>
      <c r="I40" s="105">
        <v>8</v>
      </c>
      <c r="J40" s="103">
        <v>6</v>
      </c>
      <c r="K40" s="104">
        <v>0</v>
      </c>
      <c r="L40" s="105">
        <v>12</v>
      </c>
      <c r="M40" s="103">
        <v>6</v>
      </c>
      <c r="N40" s="105">
        <v>3</v>
      </c>
      <c r="O40" s="103">
        <v>1</v>
      </c>
      <c r="P40" s="104">
        <v>2</v>
      </c>
      <c r="Q40" s="105">
        <v>4</v>
      </c>
    </row>
    <row r="41" spans="1:17" ht="15.75">
      <c r="A41" s="98" t="s">
        <v>348</v>
      </c>
      <c r="B41" s="103">
        <v>64</v>
      </c>
      <c r="C41" s="104">
        <v>1</v>
      </c>
      <c r="D41" s="105">
        <v>58</v>
      </c>
      <c r="E41" s="103">
        <v>11</v>
      </c>
      <c r="F41" s="105">
        <v>1</v>
      </c>
      <c r="G41" s="103">
        <v>24</v>
      </c>
      <c r="H41" s="104">
        <v>0</v>
      </c>
      <c r="I41" s="105">
        <v>15</v>
      </c>
      <c r="J41" s="103">
        <v>45</v>
      </c>
      <c r="K41" s="104">
        <v>1</v>
      </c>
      <c r="L41" s="105">
        <v>75</v>
      </c>
      <c r="M41" s="103">
        <v>22</v>
      </c>
      <c r="N41" s="105">
        <v>1</v>
      </c>
      <c r="O41" s="103">
        <v>9</v>
      </c>
      <c r="P41" s="104">
        <v>1</v>
      </c>
      <c r="Q41" s="105">
        <v>9</v>
      </c>
    </row>
    <row r="42" spans="1:17" ht="15.75">
      <c r="A42" s="102" t="s">
        <v>202</v>
      </c>
      <c r="B42" s="103">
        <v>1778</v>
      </c>
      <c r="C42" s="104">
        <v>5</v>
      </c>
      <c r="D42" s="105">
        <v>1989</v>
      </c>
      <c r="E42" s="103">
        <v>340</v>
      </c>
      <c r="F42" s="105">
        <v>7</v>
      </c>
      <c r="G42" s="103">
        <v>479</v>
      </c>
      <c r="H42" s="104">
        <v>7</v>
      </c>
      <c r="I42" s="105">
        <v>462</v>
      </c>
      <c r="J42" s="103">
        <v>1288</v>
      </c>
      <c r="K42" s="104">
        <v>4</v>
      </c>
      <c r="L42" s="105">
        <v>2237</v>
      </c>
      <c r="M42" s="103">
        <v>887</v>
      </c>
      <c r="N42" s="105">
        <v>16</v>
      </c>
      <c r="O42" s="103">
        <v>380</v>
      </c>
      <c r="P42" s="104">
        <v>14</v>
      </c>
      <c r="Q42" s="105">
        <v>512</v>
      </c>
    </row>
    <row r="43" spans="1:17" ht="15.75">
      <c r="A43" s="98" t="s">
        <v>203</v>
      </c>
      <c r="B43" s="103">
        <v>271</v>
      </c>
      <c r="C43" s="104">
        <v>3</v>
      </c>
      <c r="D43" s="105">
        <v>255</v>
      </c>
      <c r="E43" s="103">
        <v>46</v>
      </c>
      <c r="F43" s="105">
        <v>4</v>
      </c>
      <c r="G43" s="103">
        <v>77</v>
      </c>
      <c r="H43" s="104">
        <v>7</v>
      </c>
      <c r="I43" s="105">
        <v>64</v>
      </c>
      <c r="J43" s="103">
        <v>172</v>
      </c>
      <c r="K43" s="104">
        <v>5</v>
      </c>
      <c r="L43" s="105">
        <v>205</v>
      </c>
      <c r="M43" s="103">
        <v>113</v>
      </c>
      <c r="N43" s="105">
        <v>8</v>
      </c>
      <c r="O43" s="103">
        <v>65</v>
      </c>
      <c r="P43" s="104">
        <v>9</v>
      </c>
      <c r="Q43" s="105">
        <v>50</v>
      </c>
    </row>
    <row r="44" spans="1:17" ht="15.75">
      <c r="A44" s="102" t="s">
        <v>204</v>
      </c>
      <c r="B44" s="103">
        <v>2</v>
      </c>
      <c r="C44" s="104">
        <v>0</v>
      </c>
      <c r="D44" s="105">
        <v>9</v>
      </c>
      <c r="E44" s="103">
        <v>0</v>
      </c>
      <c r="F44" s="105">
        <v>1</v>
      </c>
      <c r="G44" s="103">
        <v>0</v>
      </c>
      <c r="H44" s="104">
        <v>0</v>
      </c>
      <c r="I44" s="105">
        <v>2</v>
      </c>
      <c r="J44" s="103">
        <v>0</v>
      </c>
      <c r="K44" s="104">
        <v>0</v>
      </c>
      <c r="L44" s="105">
        <v>3</v>
      </c>
      <c r="M44" s="103">
        <v>0</v>
      </c>
      <c r="N44" s="105">
        <v>2</v>
      </c>
      <c r="O44" s="103">
        <v>0</v>
      </c>
      <c r="P44" s="104">
        <v>0</v>
      </c>
      <c r="Q44" s="105">
        <v>2</v>
      </c>
    </row>
    <row r="45" spans="1:17" ht="15.75">
      <c r="A45" s="98" t="s">
        <v>205</v>
      </c>
      <c r="B45" s="103">
        <v>3</v>
      </c>
      <c r="C45" s="104">
        <v>0</v>
      </c>
      <c r="D45" s="105">
        <v>10</v>
      </c>
      <c r="E45" s="103">
        <v>2</v>
      </c>
      <c r="F45" s="105">
        <v>0</v>
      </c>
      <c r="G45" s="103">
        <v>0</v>
      </c>
      <c r="H45" s="104">
        <v>1</v>
      </c>
      <c r="I45" s="105">
        <v>3</v>
      </c>
      <c r="J45" s="103">
        <v>3</v>
      </c>
      <c r="K45" s="104">
        <v>1</v>
      </c>
      <c r="L45" s="105">
        <v>14</v>
      </c>
      <c r="M45" s="103">
        <v>3</v>
      </c>
      <c r="N45" s="105">
        <v>0</v>
      </c>
      <c r="O45" s="103">
        <v>2</v>
      </c>
      <c r="P45" s="104">
        <v>0</v>
      </c>
      <c r="Q45" s="105">
        <v>2</v>
      </c>
    </row>
    <row r="46" spans="1:17" ht="15.75">
      <c r="A46" s="102" t="s">
        <v>206</v>
      </c>
      <c r="B46" s="103">
        <v>67</v>
      </c>
      <c r="C46" s="104">
        <v>1</v>
      </c>
      <c r="D46" s="105">
        <v>64</v>
      </c>
      <c r="E46" s="103">
        <v>6</v>
      </c>
      <c r="F46" s="105">
        <v>1</v>
      </c>
      <c r="G46" s="103">
        <v>13</v>
      </c>
      <c r="H46" s="104">
        <v>4</v>
      </c>
      <c r="I46" s="105">
        <v>15</v>
      </c>
      <c r="J46" s="103">
        <v>45</v>
      </c>
      <c r="K46" s="104">
        <v>0</v>
      </c>
      <c r="L46" s="105">
        <v>82</v>
      </c>
      <c r="M46" s="103">
        <v>21</v>
      </c>
      <c r="N46" s="105">
        <v>0</v>
      </c>
      <c r="O46" s="103">
        <v>11</v>
      </c>
      <c r="P46" s="104">
        <v>3</v>
      </c>
      <c r="Q46" s="105">
        <v>16</v>
      </c>
    </row>
    <row r="47" spans="1:17" ht="15.75">
      <c r="A47" s="98" t="s">
        <v>207</v>
      </c>
      <c r="B47" s="103">
        <v>8</v>
      </c>
      <c r="C47" s="104">
        <v>0</v>
      </c>
      <c r="D47" s="105">
        <v>31</v>
      </c>
      <c r="E47" s="103">
        <v>1</v>
      </c>
      <c r="F47" s="105">
        <v>0</v>
      </c>
      <c r="G47" s="103">
        <v>0</v>
      </c>
      <c r="H47" s="104">
        <v>1</v>
      </c>
      <c r="I47" s="105">
        <v>8</v>
      </c>
      <c r="J47" s="103">
        <v>5</v>
      </c>
      <c r="K47" s="104">
        <v>1</v>
      </c>
      <c r="L47" s="105">
        <v>41</v>
      </c>
      <c r="M47" s="103">
        <v>0</v>
      </c>
      <c r="N47" s="105">
        <v>0</v>
      </c>
      <c r="O47" s="103">
        <v>0</v>
      </c>
      <c r="P47" s="104">
        <v>0</v>
      </c>
      <c r="Q47" s="105">
        <v>4</v>
      </c>
    </row>
    <row r="48" spans="1:17" ht="15.75">
      <c r="A48" s="102" t="s">
        <v>208</v>
      </c>
      <c r="B48" s="103">
        <v>6</v>
      </c>
      <c r="C48" s="104">
        <v>0</v>
      </c>
      <c r="D48" s="105">
        <v>8</v>
      </c>
      <c r="E48" s="103">
        <v>2</v>
      </c>
      <c r="F48" s="105">
        <v>0</v>
      </c>
      <c r="G48" s="103">
        <v>3</v>
      </c>
      <c r="H48" s="104">
        <v>0</v>
      </c>
      <c r="I48" s="105">
        <v>1</v>
      </c>
      <c r="J48" s="103">
        <v>3</v>
      </c>
      <c r="K48" s="104">
        <v>0</v>
      </c>
      <c r="L48" s="105">
        <v>4</v>
      </c>
      <c r="M48" s="103">
        <v>3</v>
      </c>
      <c r="N48" s="105">
        <v>0</v>
      </c>
      <c r="O48" s="103">
        <v>0</v>
      </c>
      <c r="P48" s="104">
        <v>0</v>
      </c>
      <c r="Q48" s="105">
        <v>5</v>
      </c>
    </row>
    <row r="49" spans="1:17" ht="15.75">
      <c r="A49" s="98" t="s">
        <v>209</v>
      </c>
      <c r="B49" s="103">
        <v>113</v>
      </c>
      <c r="C49" s="104">
        <v>0</v>
      </c>
      <c r="D49" s="105">
        <v>85</v>
      </c>
      <c r="E49" s="103">
        <v>16</v>
      </c>
      <c r="F49" s="105">
        <v>3</v>
      </c>
      <c r="G49" s="103">
        <v>25</v>
      </c>
      <c r="H49" s="104">
        <v>0</v>
      </c>
      <c r="I49" s="105">
        <v>9</v>
      </c>
      <c r="J49" s="103">
        <v>80</v>
      </c>
      <c r="K49" s="104">
        <v>1</v>
      </c>
      <c r="L49" s="105">
        <v>86</v>
      </c>
      <c r="M49" s="103">
        <v>30</v>
      </c>
      <c r="N49" s="105">
        <v>2</v>
      </c>
      <c r="O49" s="103">
        <v>8</v>
      </c>
      <c r="P49" s="104">
        <v>2</v>
      </c>
      <c r="Q49" s="105">
        <v>15</v>
      </c>
    </row>
    <row r="50" spans="1:17" ht="15.75">
      <c r="A50" s="102" t="s">
        <v>210</v>
      </c>
      <c r="B50" s="103">
        <v>72</v>
      </c>
      <c r="C50" s="104">
        <v>5</v>
      </c>
      <c r="D50" s="105">
        <v>103</v>
      </c>
      <c r="E50" s="103">
        <v>12</v>
      </c>
      <c r="F50" s="105">
        <v>3</v>
      </c>
      <c r="G50" s="103">
        <v>14</v>
      </c>
      <c r="H50" s="104">
        <v>5</v>
      </c>
      <c r="I50" s="105">
        <v>25</v>
      </c>
      <c r="J50" s="103">
        <v>44</v>
      </c>
      <c r="K50" s="104">
        <v>4</v>
      </c>
      <c r="L50" s="105">
        <v>111</v>
      </c>
      <c r="M50" s="103">
        <v>10</v>
      </c>
      <c r="N50" s="105">
        <v>9</v>
      </c>
      <c r="O50" s="103">
        <v>8</v>
      </c>
      <c r="P50" s="104">
        <v>9</v>
      </c>
      <c r="Q50" s="105">
        <v>30</v>
      </c>
    </row>
    <row r="51" spans="1:17" ht="15.75">
      <c r="A51" s="98" t="s">
        <v>211</v>
      </c>
      <c r="B51" s="103">
        <v>9</v>
      </c>
      <c r="C51" s="104">
        <v>2</v>
      </c>
      <c r="D51" s="105">
        <v>20</v>
      </c>
      <c r="E51" s="103">
        <v>1</v>
      </c>
      <c r="F51" s="105">
        <v>1</v>
      </c>
      <c r="G51" s="103">
        <v>3</v>
      </c>
      <c r="H51" s="104">
        <v>1</v>
      </c>
      <c r="I51" s="105">
        <v>6</v>
      </c>
      <c r="J51" s="103">
        <v>7</v>
      </c>
      <c r="K51" s="104">
        <v>2</v>
      </c>
      <c r="L51" s="105">
        <v>34</v>
      </c>
      <c r="M51" s="103">
        <v>0</v>
      </c>
      <c r="N51" s="105">
        <v>2</v>
      </c>
      <c r="O51" s="103">
        <v>0</v>
      </c>
      <c r="P51" s="104">
        <v>0</v>
      </c>
      <c r="Q51" s="105">
        <v>5</v>
      </c>
    </row>
    <row r="52" spans="1:17" ht="15.75">
      <c r="A52" s="102" t="s">
        <v>212</v>
      </c>
      <c r="B52" s="103">
        <v>24</v>
      </c>
      <c r="C52" s="104">
        <v>1</v>
      </c>
      <c r="D52" s="105">
        <v>35</v>
      </c>
      <c r="E52" s="103">
        <v>4</v>
      </c>
      <c r="F52" s="105">
        <v>1</v>
      </c>
      <c r="G52" s="103">
        <v>1</v>
      </c>
      <c r="H52" s="104">
        <v>0</v>
      </c>
      <c r="I52" s="105">
        <v>6</v>
      </c>
      <c r="J52" s="103">
        <v>14</v>
      </c>
      <c r="K52" s="104">
        <v>0</v>
      </c>
      <c r="L52" s="105">
        <v>22</v>
      </c>
      <c r="M52" s="103">
        <v>6</v>
      </c>
      <c r="N52" s="105">
        <v>0</v>
      </c>
      <c r="O52" s="103">
        <v>5</v>
      </c>
      <c r="P52" s="104">
        <v>0</v>
      </c>
      <c r="Q52" s="105">
        <v>9</v>
      </c>
    </row>
    <row r="53" spans="1:17" ht="15.75">
      <c r="A53" s="98" t="s">
        <v>213</v>
      </c>
      <c r="B53" s="103">
        <v>33</v>
      </c>
      <c r="C53" s="104">
        <v>3</v>
      </c>
      <c r="D53" s="105">
        <v>77</v>
      </c>
      <c r="E53" s="103">
        <v>3</v>
      </c>
      <c r="F53" s="105">
        <v>2</v>
      </c>
      <c r="G53" s="103">
        <v>6</v>
      </c>
      <c r="H53" s="104">
        <v>0</v>
      </c>
      <c r="I53" s="105">
        <v>20</v>
      </c>
      <c r="J53" s="103">
        <v>14</v>
      </c>
      <c r="K53" s="104">
        <v>1</v>
      </c>
      <c r="L53" s="105">
        <v>67</v>
      </c>
      <c r="M53" s="103">
        <v>12</v>
      </c>
      <c r="N53" s="105">
        <v>2</v>
      </c>
      <c r="O53" s="103">
        <v>10</v>
      </c>
      <c r="P53" s="104">
        <v>2</v>
      </c>
      <c r="Q53" s="105">
        <v>15</v>
      </c>
    </row>
    <row r="54" spans="1:17" ht="15.75">
      <c r="A54" s="102" t="s">
        <v>214</v>
      </c>
      <c r="B54" s="103">
        <v>30</v>
      </c>
      <c r="C54" s="104">
        <v>1</v>
      </c>
      <c r="D54" s="105">
        <v>65</v>
      </c>
      <c r="E54" s="103">
        <v>2</v>
      </c>
      <c r="F54" s="105">
        <v>1</v>
      </c>
      <c r="G54" s="103">
        <v>7</v>
      </c>
      <c r="H54" s="104">
        <v>1</v>
      </c>
      <c r="I54" s="105">
        <v>14</v>
      </c>
      <c r="J54" s="103">
        <v>22</v>
      </c>
      <c r="K54" s="104">
        <v>0</v>
      </c>
      <c r="L54" s="105">
        <v>67</v>
      </c>
      <c r="M54" s="103">
        <v>7</v>
      </c>
      <c r="N54" s="105">
        <v>0</v>
      </c>
      <c r="O54" s="103">
        <v>2</v>
      </c>
      <c r="P54" s="104">
        <v>2</v>
      </c>
      <c r="Q54" s="105">
        <v>12</v>
      </c>
    </row>
    <row r="55" spans="1:17" ht="15.75">
      <c r="A55" s="98" t="s">
        <v>215</v>
      </c>
      <c r="B55" s="103">
        <v>20</v>
      </c>
      <c r="C55" s="104">
        <v>2</v>
      </c>
      <c r="D55" s="105">
        <v>18</v>
      </c>
      <c r="E55" s="103">
        <v>0</v>
      </c>
      <c r="F55" s="105">
        <v>0</v>
      </c>
      <c r="G55" s="103">
        <v>3</v>
      </c>
      <c r="H55" s="104">
        <v>2</v>
      </c>
      <c r="I55" s="105">
        <v>0</v>
      </c>
      <c r="J55" s="103">
        <v>28</v>
      </c>
      <c r="K55" s="104">
        <v>2</v>
      </c>
      <c r="L55" s="105">
        <v>9</v>
      </c>
      <c r="M55" s="103">
        <v>1</v>
      </c>
      <c r="N55" s="105">
        <v>2</v>
      </c>
      <c r="O55" s="103">
        <v>1</v>
      </c>
      <c r="P55" s="104">
        <v>0</v>
      </c>
      <c r="Q55" s="105">
        <v>5</v>
      </c>
    </row>
    <row r="56" spans="1:17" ht="15.75">
      <c r="A56" s="102" t="s">
        <v>216</v>
      </c>
      <c r="B56" s="103">
        <v>50</v>
      </c>
      <c r="C56" s="104">
        <v>2</v>
      </c>
      <c r="D56" s="105">
        <v>121</v>
      </c>
      <c r="E56" s="103">
        <v>6</v>
      </c>
      <c r="F56" s="105">
        <v>1</v>
      </c>
      <c r="G56" s="103">
        <v>7</v>
      </c>
      <c r="H56" s="104">
        <v>2</v>
      </c>
      <c r="I56" s="105">
        <v>16</v>
      </c>
      <c r="J56" s="103">
        <v>34</v>
      </c>
      <c r="K56" s="104">
        <v>2</v>
      </c>
      <c r="L56" s="105">
        <v>146</v>
      </c>
      <c r="M56" s="103">
        <v>37</v>
      </c>
      <c r="N56" s="105">
        <v>5</v>
      </c>
      <c r="O56" s="103">
        <v>4</v>
      </c>
      <c r="P56" s="104">
        <v>0</v>
      </c>
      <c r="Q56" s="105">
        <v>25</v>
      </c>
    </row>
    <row r="57" spans="1:17" ht="15.75">
      <c r="A57" s="98" t="s">
        <v>217</v>
      </c>
      <c r="B57" s="103">
        <v>7</v>
      </c>
      <c r="C57" s="104">
        <v>2</v>
      </c>
      <c r="D57" s="105">
        <v>1</v>
      </c>
      <c r="E57" s="103">
        <v>2</v>
      </c>
      <c r="F57" s="105">
        <v>1</v>
      </c>
      <c r="G57" s="103">
        <v>0</v>
      </c>
      <c r="H57" s="104">
        <v>0</v>
      </c>
      <c r="I57" s="105">
        <v>2</v>
      </c>
      <c r="J57" s="103">
        <v>5</v>
      </c>
      <c r="K57" s="104">
        <v>1</v>
      </c>
      <c r="L57" s="105">
        <v>0</v>
      </c>
      <c r="M57" s="103">
        <v>2</v>
      </c>
      <c r="N57" s="105">
        <v>3</v>
      </c>
      <c r="O57" s="103">
        <v>2</v>
      </c>
      <c r="P57" s="104">
        <v>0</v>
      </c>
      <c r="Q57" s="105">
        <v>1</v>
      </c>
    </row>
    <row r="58" spans="1:17" ht="15.75">
      <c r="A58" s="102" t="s">
        <v>218</v>
      </c>
      <c r="B58" s="103">
        <v>5</v>
      </c>
      <c r="C58" s="104">
        <v>3</v>
      </c>
      <c r="D58" s="105">
        <v>8</v>
      </c>
      <c r="E58" s="103">
        <v>2</v>
      </c>
      <c r="F58" s="105">
        <v>0</v>
      </c>
      <c r="G58" s="103">
        <v>0</v>
      </c>
      <c r="H58" s="104">
        <v>1</v>
      </c>
      <c r="I58" s="105">
        <v>3</v>
      </c>
      <c r="J58" s="103">
        <v>7</v>
      </c>
      <c r="K58" s="104">
        <v>1</v>
      </c>
      <c r="L58" s="105">
        <v>28</v>
      </c>
      <c r="M58" s="103">
        <v>1</v>
      </c>
      <c r="N58" s="105">
        <v>0</v>
      </c>
      <c r="O58" s="103">
        <v>7</v>
      </c>
      <c r="P58" s="104">
        <v>1</v>
      </c>
      <c r="Q58" s="105">
        <v>4</v>
      </c>
    </row>
    <row r="59" spans="1:17" ht="15.75">
      <c r="A59" s="98" t="s">
        <v>219</v>
      </c>
      <c r="B59" s="103">
        <v>7</v>
      </c>
      <c r="C59" s="104">
        <v>0</v>
      </c>
      <c r="D59" s="105">
        <v>5</v>
      </c>
      <c r="E59" s="103">
        <v>0</v>
      </c>
      <c r="F59" s="105">
        <v>0</v>
      </c>
      <c r="G59" s="103">
        <v>1</v>
      </c>
      <c r="H59" s="104">
        <v>1</v>
      </c>
      <c r="I59" s="105">
        <v>0</v>
      </c>
      <c r="J59" s="103">
        <v>3</v>
      </c>
      <c r="K59" s="104">
        <v>0</v>
      </c>
      <c r="L59" s="105">
        <v>7</v>
      </c>
      <c r="M59" s="103">
        <v>3</v>
      </c>
      <c r="N59" s="105">
        <v>0</v>
      </c>
      <c r="O59" s="103">
        <v>0</v>
      </c>
      <c r="P59" s="104">
        <v>1</v>
      </c>
      <c r="Q59" s="105">
        <v>2</v>
      </c>
    </row>
    <row r="60" spans="1:17" ht="15.75">
      <c r="A60" s="102" t="s">
        <v>220</v>
      </c>
      <c r="B60" s="103">
        <v>15</v>
      </c>
      <c r="C60" s="104">
        <v>3</v>
      </c>
      <c r="D60" s="105">
        <v>36</v>
      </c>
      <c r="E60" s="103">
        <v>3</v>
      </c>
      <c r="F60" s="105">
        <v>0</v>
      </c>
      <c r="G60" s="103">
        <v>4</v>
      </c>
      <c r="H60" s="104">
        <v>0</v>
      </c>
      <c r="I60" s="105">
        <v>6</v>
      </c>
      <c r="J60" s="103">
        <v>8</v>
      </c>
      <c r="K60" s="104">
        <v>1</v>
      </c>
      <c r="L60" s="105">
        <v>30</v>
      </c>
      <c r="M60" s="103">
        <v>10</v>
      </c>
      <c r="N60" s="105">
        <v>2</v>
      </c>
      <c r="O60" s="103">
        <v>3</v>
      </c>
      <c r="P60" s="104">
        <v>0</v>
      </c>
      <c r="Q60" s="105">
        <v>8</v>
      </c>
    </row>
    <row r="61" spans="1:17" ht="15.75">
      <c r="A61" s="98" t="s">
        <v>221</v>
      </c>
      <c r="B61" s="103">
        <v>4</v>
      </c>
      <c r="C61" s="104">
        <v>0</v>
      </c>
      <c r="D61" s="105">
        <v>16</v>
      </c>
      <c r="E61" s="103">
        <v>2</v>
      </c>
      <c r="F61" s="105">
        <v>1</v>
      </c>
      <c r="G61" s="103">
        <v>1</v>
      </c>
      <c r="H61" s="104">
        <v>1</v>
      </c>
      <c r="I61" s="105">
        <v>4</v>
      </c>
      <c r="J61" s="103">
        <v>7</v>
      </c>
      <c r="K61" s="104">
        <v>0</v>
      </c>
      <c r="L61" s="105">
        <v>14</v>
      </c>
      <c r="M61" s="103">
        <v>4</v>
      </c>
      <c r="N61" s="105">
        <v>0</v>
      </c>
      <c r="O61" s="103">
        <v>2</v>
      </c>
      <c r="P61" s="104">
        <v>1</v>
      </c>
      <c r="Q61" s="105">
        <v>6</v>
      </c>
    </row>
    <row r="62" spans="1:17" ht="15.75">
      <c r="A62" s="102" t="s">
        <v>222</v>
      </c>
      <c r="B62" s="103">
        <v>21</v>
      </c>
      <c r="C62" s="104">
        <v>0</v>
      </c>
      <c r="D62" s="105">
        <v>51</v>
      </c>
      <c r="E62" s="103">
        <v>1</v>
      </c>
      <c r="F62" s="105">
        <v>2</v>
      </c>
      <c r="G62" s="103">
        <v>1</v>
      </c>
      <c r="H62" s="104">
        <v>1</v>
      </c>
      <c r="I62" s="105">
        <v>9</v>
      </c>
      <c r="J62" s="103">
        <v>26</v>
      </c>
      <c r="K62" s="104">
        <v>1</v>
      </c>
      <c r="L62" s="105">
        <v>70</v>
      </c>
      <c r="M62" s="103">
        <v>6</v>
      </c>
      <c r="N62" s="105">
        <v>1</v>
      </c>
      <c r="O62" s="103">
        <v>2</v>
      </c>
      <c r="P62" s="104">
        <v>2</v>
      </c>
      <c r="Q62" s="105">
        <v>9</v>
      </c>
    </row>
    <row r="63" spans="1:17" ht="15.75">
      <c r="A63" s="98" t="s">
        <v>223</v>
      </c>
      <c r="B63" s="103">
        <v>28</v>
      </c>
      <c r="C63" s="104">
        <v>0</v>
      </c>
      <c r="D63" s="105">
        <v>114</v>
      </c>
      <c r="E63" s="103">
        <v>6</v>
      </c>
      <c r="F63" s="105">
        <v>3</v>
      </c>
      <c r="G63" s="103">
        <v>5</v>
      </c>
      <c r="H63" s="104">
        <v>0</v>
      </c>
      <c r="I63" s="105">
        <v>8</v>
      </c>
      <c r="J63" s="103">
        <v>23</v>
      </c>
      <c r="K63" s="104">
        <v>0</v>
      </c>
      <c r="L63" s="105">
        <v>39</v>
      </c>
      <c r="M63" s="103">
        <v>14</v>
      </c>
      <c r="N63" s="105">
        <v>2</v>
      </c>
      <c r="O63" s="103">
        <v>7</v>
      </c>
      <c r="P63" s="104">
        <v>3</v>
      </c>
      <c r="Q63" s="105">
        <v>6</v>
      </c>
    </row>
    <row r="64" spans="1:17" ht="15.75">
      <c r="A64" s="102" t="s">
        <v>224</v>
      </c>
      <c r="B64" s="103">
        <v>6</v>
      </c>
      <c r="C64" s="104">
        <v>0</v>
      </c>
      <c r="D64" s="105">
        <v>18</v>
      </c>
      <c r="E64" s="103">
        <v>1</v>
      </c>
      <c r="F64" s="105">
        <v>0</v>
      </c>
      <c r="G64" s="103">
        <v>3</v>
      </c>
      <c r="H64" s="104">
        <v>0</v>
      </c>
      <c r="I64" s="105">
        <v>4</v>
      </c>
      <c r="J64" s="103">
        <v>7</v>
      </c>
      <c r="K64" s="104">
        <v>1</v>
      </c>
      <c r="L64" s="105">
        <v>1</v>
      </c>
      <c r="M64" s="103">
        <v>1</v>
      </c>
      <c r="N64" s="105">
        <v>0</v>
      </c>
      <c r="O64" s="103">
        <v>1</v>
      </c>
      <c r="P64" s="104">
        <v>0</v>
      </c>
      <c r="Q64" s="105">
        <v>1</v>
      </c>
    </row>
    <row r="65" spans="1:17" ht="15.75">
      <c r="A65" s="98" t="s">
        <v>225</v>
      </c>
      <c r="B65" s="103">
        <v>4</v>
      </c>
      <c r="C65" s="104">
        <v>1</v>
      </c>
      <c r="D65" s="105">
        <v>8</v>
      </c>
      <c r="E65" s="103">
        <v>0</v>
      </c>
      <c r="F65" s="105">
        <v>0</v>
      </c>
      <c r="G65" s="103">
        <v>1</v>
      </c>
      <c r="H65" s="104">
        <v>1</v>
      </c>
      <c r="I65" s="105">
        <v>0</v>
      </c>
      <c r="J65" s="103">
        <v>3</v>
      </c>
      <c r="K65" s="104">
        <v>1</v>
      </c>
      <c r="L65" s="105">
        <v>7</v>
      </c>
      <c r="M65" s="103">
        <v>1</v>
      </c>
      <c r="N65" s="105">
        <v>0</v>
      </c>
      <c r="O65" s="103">
        <v>0</v>
      </c>
      <c r="P65" s="104">
        <v>0</v>
      </c>
      <c r="Q65" s="105">
        <v>1</v>
      </c>
    </row>
    <row r="66" spans="1:17" ht="15.75">
      <c r="A66" s="102" t="s">
        <v>226</v>
      </c>
      <c r="B66" s="103">
        <v>16</v>
      </c>
      <c r="C66" s="104">
        <v>2</v>
      </c>
      <c r="D66" s="105">
        <v>46</v>
      </c>
      <c r="E66" s="103">
        <v>1</v>
      </c>
      <c r="F66" s="105">
        <v>0</v>
      </c>
      <c r="G66" s="103">
        <v>3</v>
      </c>
      <c r="H66" s="104">
        <v>0</v>
      </c>
      <c r="I66" s="105">
        <v>6</v>
      </c>
      <c r="J66" s="103">
        <v>13</v>
      </c>
      <c r="K66" s="104">
        <v>0</v>
      </c>
      <c r="L66" s="105">
        <v>32</v>
      </c>
      <c r="M66" s="103">
        <v>4</v>
      </c>
      <c r="N66" s="105">
        <v>1</v>
      </c>
      <c r="O66" s="103">
        <v>4</v>
      </c>
      <c r="P66" s="104">
        <v>2</v>
      </c>
      <c r="Q66" s="105">
        <v>6</v>
      </c>
    </row>
    <row r="67" spans="1:17" ht="15.75">
      <c r="A67" s="98" t="s">
        <v>227</v>
      </c>
      <c r="B67" s="103">
        <v>36</v>
      </c>
      <c r="C67" s="104">
        <v>1</v>
      </c>
      <c r="D67" s="105">
        <v>100</v>
      </c>
      <c r="E67" s="103">
        <v>3</v>
      </c>
      <c r="F67" s="105">
        <v>1</v>
      </c>
      <c r="G67" s="103">
        <v>5</v>
      </c>
      <c r="H67" s="104">
        <v>2</v>
      </c>
      <c r="I67" s="105">
        <v>20</v>
      </c>
      <c r="J67" s="103">
        <v>25</v>
      </c>
      <c r="K67" s="104">
        <v>2</v>
      </c>
      <c r="L67" s="105">
        <v>125</v>
      </c>
      <c r="M67" s="103">
        <v>11</v>
      </c>
      <c r="N67" s="105">
        <v>0</v>
      </c>
      <c r="O67" s="103">
        <v>7</v>
      </c>
      <c r="P67" s="104">
        <v>0</v>
      </c>
      <c r="Q67" s="105">
        <v>18</v>
      </c>
    </row>
    <row r="68" spans="1:17" ht="15.75">
      <c r="A68" s="102" t="s">
        <v>228</v>
      </c>
      <c r="B68" s="103">
        <v>8</v>
      </c>
      <c r="C68" s="104">
        <v>1</v>
      </c>
      <c r="D68" s="105">
        <v>23</v>
      </c>
      <c r="E68" s="103">
        <v>2</v>
      </c>
      <c r="F68" s="105">
        <v>0</v>
      </c>
      <c r="G68" s="103">
        <v>3</v>
      </c>
      <c r="H68" s="104">
        <v>0</v>
      </c>
      <c r="I68" s="105">
        <v>7</v>
      </c>
      <c r="J68" s="103">
        <v>9</v>
      </c>
      <c r="K68" s="104">
        <v>1</v>
      </c>
      <c r="L68" s="105">
        <v>19</v>
      </c>
      <c r="M68" s="103">
        <v>1</v>
      </c>
      <c r="N68" s="105">
        <v>0</v>
      </c>
      <c r="O68" s="103">
        <v>2</v>
      </c>
      <c r="P68" s="104">
        <v>0</v>
      </c>
      <c r="Q68" s="105">
        <v>7</v>
      </c>
    </row>
    <row r="69" spans="1:17" ht="15.75">
      <c r="A69" s="98" t="s">
        <v>229</v>
      </c>
      <c r="B69" s="103">
        <v>27</v>
      </c>
      <c r="C69" s="104">
        <v>1</v>
      </c>
      <c r="D69" s="105">
        <v>34</v>
      </c>
      <c r="E69" s="103">
        <v>1</v>
      </c>
      <c r="F69" s="105">
        <v>0</v>
      </c>
      <c r="G69" s="103">
        <v>6</v>
      </c>
      <c r="H69" s="104">
        <v>0</v>
      </c>
      <c r="I69" s="105">
        <v>2</v>
      </c>
      <c r="J69" s="103">
        <v>17</v>
      </c>
      <c r="K69" s="104">
        <v>1</v>
      </c>
      <c r="L69" s="105">
        <v>14</v>
      </c>
      <c r="M69" s="103">
        <v>8</v>
      </c>
      <c r="N69" s="105">
        <v>0</v>
      </c>
      <c r="O69" s="103">
        <v>3</v>
      </c>
      <c r="P69" s="104">
        <v>3</v>
      </c>
      <c r="Q69" s="105">
        <v>5</v>
      </c>
    </row>
    <row r="70" spans="1:17" ht="15.75">
      <c r="A70" s="102" t="s">
        <v>230</v>
      </c>
      <c r="B70" s="103">
        <v>1</v>
      </c>
      <c r="C70" s="104">
        <v>0</v>
      </c>
      <c r="D70" s="105">
        <v>5</v>
      </c>
      <c r="E70" s="103">
        <v>0</v>
      </c>
      <c r="F70" s="105">
        <v>0</v>
      </c>
      <c r="G70" s="103">
        <v>0</v>
      </c>
      <c r="H70" s="104">
        <v>0</v>
      </c>
      <c r="I70" s="105">
        <v>0</v>
      </c>
      <c r="J70" s="103">
        <v>2</v>
      </c>
      <c r="K70" s="104">
        <v>2</v>
      </c>
      <c r="L70" s="105">
        <v>2</v>
      </c>
      <c r="M70" s="103">
        <v>1</v>
      </c>
      <c r="N70" s="105">
        <v>2</v>
      </c>
      <c r="O70" s="103">
        <v>0</v>
      </c>
      <c r="P70" s="104">
        <v>0</v>
      </c>
      <c r="Q70" s="105">
        <v>1</v>
      </c>
    </row>
    <row r="71" spans="1:17" ht="15.75">
      <c r="A71" s="98" t="s">
        <v>231</v>
      </c>
      <c r="B71" s="103">
        <v>54</v>
      </c>
      <c r="C71" s="104">
        <v>0</v>
      </c>
      <c r="D71" s="105">
        <v>59</v>
      </c>
      <c r="E71" s="103">
        <v>2</v>
      </c>
      <c r="F71" s="105">
        <v>0</v>
      </c>
      <c r="G71" s="103">
        <v>3</v>
      </c>
      <c r="H71" s="104">
        <v>0</v>
      </c>
      <c r="I71" s="105">
        <v>8</v>
      </c>
      <c r="J71" s="103">
        <v>47</v>
      </c>
      <c r="K71" s="104">
        <v>1</v>
      </c>
      <c r="L71" s="105">
        <v>64</v>
      </c>
      <c r="M71" s="103">
        <v>8</v>
      </c>
      <c r="N71" s="105">
        <v>0</v>
      </c>
      <c r="O71" s="103">
        <v>5</v>
      </c>
      <c r="P71" s="104">
        <v>0</v>
      </c>
      <c r="Q71" s="105">
        <v>11</v>
      </c>
    </row>
    <row r="72" spans="1:17" ht="15.75">
      <c r="A72" s="102" t="s">
        <v>232</v>
      </c>
      <c r="B72" s="103">
        <v>9</v>
      </c>
      <c r="C72" s="104">
        <v>0</v>
      </c>
      <c r="D72" s="105">
        <v>25</v>
      </c>
      <c r="E72" s="103">
        <v>1</v>
      </c>
      <c r="F72" s="105">
        <v>1</v>
      </c>
      <c r="G72" s="103">
        <v>2</v>
      </c>
      <c r="H72" s="104">
        <v>1</v>
      </c>
      <c r="I72" s="105">
        <v>3</v>
      </c>
      <c r="J72" s="103">
        <v>4</v>
      </c>
      <c r="K72" s="104">
        <v>0</v>
      </c>
      <c r="L72" s="105">
        <v>13</v>
      </c>
      <c r="M72" s="103">
        <v>3</v>
      </c>
      <c r="N72" s="105">
        <v>4</v>
      </c>
      <c r="O72" s="103">
        <v>1</v>
      </c>
      <c r="P72" s="104">
        <v>1</v>
      </c>
      <c r="Q72" s="105">
        <v>4</v>
      </c>
    </row>
    <row r="73" spans="1:17" ht="15.75">
      <c r="A73" s="98" t="s">
        <v>233</v>
      </c>
      <c r="B73" s="103">
        <v>25</v>
      </c>
      <c r="C73" s="104">
        <v>1</v>
      </c>
      <c r="D73" s="105">
        <v>26</v>
      </c>
      <c r="E73" s="103">
        <v>0</v>
      </c>
      <c r="F73" s="105">
        <v>0</v>
      </c>
      <c r="G73" s="103">
        <v>1</v>
      </c>
      <c r="H73" s="104">
        <v>0</v>
      </c>
      <c r="I73" s="105">
        <v>10</v>
      </c>
      <c r="J73" s="103">
        <v>31</v>
      </c>
      <c r="K73" s="104">
        <v>1</v>
      </c>
      <c r="L73" s="105">
        <v>16</v>
      </c>
      <c r="M73" s="103">
        <v>4</v>
      </c>
      <c r="N73" s="105">
        <v>0</v>
      </c>
      <c r="O73" s="103">
        <v>2</v>
      </c>
      <c r="P73" s="104">
        <v>0</v>
      </c>
      <c r="Q73" s="105">
        <v>7</v>
      </c>
    </row>
    <row r="74" spans="1:17" ht="15.75">
      <c r="A74" s="102" t="s">
        <v>234</v>
      </c>
      <c r="B74" s="103">
        <v>5</v>
      </c>
      <c r="C74" s="104">
        <v>0</v>
      </c>
      <c r="D74" s="105">
        <v>16</v>
      </c>
      <c r="E74" s="103">
        <v>2</v>
      </c>
      <c r="F74" s="105">
        <v>1</v>
      </c>
      <c r="G74" s="103">
        <v>1</v>
      </c>
      <c r="H74" s="104">
        <v>0</v>
      </c>
      <c r="I74" s="105">
        <v>0</v>
      </c>
      <c r="J74" s="103">
        <v>10</v>
      </c>
      <c r="K74" s="104">
        <v>1</v>
      </c>
      <c r="L74" s="105">
        <v>23</v>
      </c>
      <c r="M74" s="103">
        <v>1</v>
      </c>
      <c r="N74" s="105">
        <v>0</v>
      </c>
      <c r="O74" s="103">
        <v>2</v>
      </c>
      <c r="P74" s="104">
        <v>1</v>
      </c>
      <c r="Q74" s="105">
        <v>5</v>
      </c>
    </row>
    <row r="75" spans="1:17" ht="15.75">
      <c r="A75" s="98" t="s">
        <v>235</v>
      </c>
      <c r="B75" s="103">
        <v>9</v>
      </c>
      <c r="C75" s="104">
        <v>0</v>
      </c>
      <c r="D75" s="105">
        <v>38</v>
      </c>
      <c r="E75" s="103">
        <v>1</v>
      </c>
      <c r="F75" s="105">
        <v>0</v>
      </c>
      <c r="G75" s="103">
        <v>2</v>
      </c>
      <c r="H75" s="104">
        <v>0</v>
      </c>
      <c r="I75" s="105">
        <v>6</v>
      </c>
      <c r="J75" s="103">
        <v>7</v>
      </c>
      <c r="K75" s="104">
        <v>0</v>
      </c>
      <c r="L75" s="105">
        <v>27</v>
      </c>
      <c r="M75" s="103">
        <v>7</v>
      </c>
      <c r="N75" s="105">
        <v>1</v>
      </c>
      <c r="O75" s="103">
        <v>3</v>
      </c>
      <c r="P75" s="104">
        <v>1</v>
      </c>
      <c r="Q75" s="105">
        <v>14</v>
      </c>
    </row>
    <row r="76" spans="1:17" ht="15.75">
      <c r="A76" s="102" t="s">
        <v>236</v>
      </c>
      <c r="B76" s="103">
        <v>9</v>
      </c>
      <c r="C76" s="104">
        <v>2</v>
      </c>
      <c r="D76" s="105">
        <v>19</v>
      </c>
      <c r="E76" s="103">
        <v>1</v>
      </c>
      <c r="F76" s="105">
        <v>1</v>
      </c>
      <c r="G76" s="103">
        <v>4</v>
      </c>
      <c r="H76" s="104">
        <v>1</v>
      </c>
      <c r="I76" s="105">
        <v>1</v>
      </c>
      <c r="J76" s="103">
        <v>10</v>
      </c>
      <c r="K76" s="104">
        <v>1</v>
      </c>
      <c r="L76" s="105">
        <v>16</v>
      </c>
      <c r="M76" s="103">
        <v>6</v>
      </c>
      <c r="N76" s="105">
        <v>1</v>
      </c>
      <c r="O76" s="103">
        <v>2</v>
      </c>
      <c r="P76" s="104">
        <v>0</v>
      </c>
      <c r="Q76" s="105">
        <v>3</v>
      </c>
    </row>
    <row r="77" spans="1:17" ht="15.75">
      <c r="A77" s="98" t="s">
        <v>237</v>
      </c>
      <c r="B77" s="103">
        <v>2</v>
      </c>
      <c r="C77" s="104">
        <v>0</v>
      </c>
      <c r="D77" s="105">
        <v>14</v>
      </c>
      <c r="E77" s="103">
        <v>1</v>
      </c>
      <c r="F77" s="105">
        <v>1</v>
      </c>
      <c r="G77" s="103">
        <v>0</v>
      </c>
      <c r="H77" s="104">
        <v>0</v>
      </c>
      <c r="I77" s="105">
        <v>3</v>
      </c>
      <c r="J77" s="103">
        <v>0</v>
      </c>
      <c r="K77" s="104">
        <v>0</v>
      </c>
      <c r="L77" s="105">
        <v>5</v>
      </c>
      <c r="M77" s="103">
        <v>0</v>
      </c>
      <c r="N77" s="105">
        <v>2</v>
      </c>
      <c r="O77" s="103">
        <v>0</v>
      </c>
      <c r="P77" s="104">
        <v>1</v>
      </c>
      <c r="Q77" s="105">
        <v>2</v>
      </c>
    </row>
    <row r="78" spans="1:17" ht="15.75">
      <c r="A78" s="102" t="s">
        <v>238</v>
      </c>
      <c r="B78" s="103">
        <v>1</v>
      </c>
      <c r="C78" s="104">
        <v>0</v>
      </c>
      <c r="D78" s="105">
        <v>4</v>
      </c>
      <c r="E78" s="103">
        <v>1</v>
      </c>
      <c r="F78" s="105">
        <v>0</v>
      </c>
      <c r="G78" s="103">
        <v>2</v>
      </c>
      <c r="H78" s="104">
        <v>0</v>
      </c>
      <c r="I78" s="105">
        <v>3</v>
      </c>
      <c r="J78" s="103">
        <v>4</v>
      </c>
      <c r="K78" s="104">
        <v>1</v>
      </c>
      <c r="L78" s="105">
        <v>22</v>
      </c>
      <c r="M78" s="103">
        <v>2</v>
      </c>
      <c r="N78" s="105">
        <v>0</v>
      </c>
      <c r="O78" s="103">
        <v>0</v>
      </c>
      <c r="P78" s="104">
        <v>1</v>
      </c>
      <c r="Q78" s="105">
        <v>1</v>
      </c>
    </row>
    <row r="79" spans="1:17" ht="15.75">
      <c r="A79" s="98" t="s">
        <v>239</v>
      </c>
      <c r="B79" s="103">
        <v>4</v>
      </c>
      <c r="C79" s="104">
        <v>0</v>
      </c>
      <c r="D79" s="105">
        <v>1</v>
      </c>
      <c r="E79" s="103">
        <v>0</v>
      </c>
      <c r="F79" s="105">
        <v>1</v>
      </c>
      <c r="G79" s="103">
        <v>0</v>
      </c>
      <c r="H79" s="104">
        <v>0</v>
      </c>
      <c r="I79" s="105">
        <v>5</v>
      </c>
      <c r="J79" s="103">
        <v>3</v>
      </c>
      <c r="K79" s="104">
        <v>0</v>
      </c>
      <c r="L79" s="105">
        <v>7</v>
      </c>
      <c r="M79" s="103">
        <v>4</v>
      </c>
      <c r="N79" s="105">
        <v>4</v>
      </c>
      <c r="O79" s="103">
        <v>4</v>
      </c>
      <c r="P79" s="104">
        <v>0</v>
      </c>
      <c r="Q79" s="105">
        <v>1</v>
      </c>
    </row>
    <row r="80" spans="1:17" ht="15.75">
      <c r="A80" s="102" t="s">
        <v>240</v>
      </c>
      <c r="B80" s="103">
        <v>21</v>
      </c>
      <c r="C80" s="104">
        <v>1</v>
      </c>
      <c r="D80" s="105">
        <v>18</v>
      </c>
      <c r="E80" s="103">
        <v>0</v>
      </c>
      <c r="F80" s="105">
        <v>0</v>
      </c>
      <c r="G80" s="103">
        <v>1</v>
      </c>
      <c r="H80" s="104">
        <v>0</v>
      </c>
      <c r="I80" s="105">
        <v>0</v>
      </c>
      <c r="J80" s="103">
        <v>15</v>
      </c>
      <c r="K80" s="104">
        <v>1</v>
      </c>
      <c r="L80" s="105">
        <v>11</v>
      </c>
      <c r="M80" s="103">
        <v>1</v>
      </c>
      <c r="N80" s="105">
        <v>0</v>
      </c>
      <c r="O80" s="103">
        <v>1</v>
      </c>
      <c r="P80" s="104">
        <v>0</v>
      </c>
      <c r="Q80" s="105">
        <v>3</v>
      </c>
    </row>
    <row r="81" spans="1:17" ht="15.75">
      <c r="A81" s="98" t="s">
        <v>241</v>
      </c>
      <c r="B81" s="103">
        <v>7</v>
      </c>
      <c r="C81" s="104">
        <v>0</v>
      </c>
      <c r="D81" s="105">
        <v>1</v>
      </c>
      <c r="E81" s="103">
        <v>1</v>
      </c>
      <c r="F81" s="105">
        <v>0</v>
      </c>
      <c r="G81" s="103">
        <v>1</v>
      </c>
      <c r="H81" s="104">
        <v>0</v>
      </c>
      <c r="I81" s="105">
        <v>1</v>
      </c>
      <c r="J81" s="103">
        <v>17</v>
      </c>
      <c r="K81" s="104">
        <v>0</v>
      </c>
      <c r="L81" s="105">
        <v>3</v>
      </c>
      <c r="M81" s="103">
        <v>1</v>
      </c>
      <c r="N81" s="105">
        <v>0</v>
      </c>
      <c r="O81" s="103">
        <v>0</v>
      </c>
      <c r="P81" s="104">
        <v>0</v>
      </c>
      <c r="Q81" s="105">
        <v>0</v>
      </c>
    </row>
    <row r="82" spans="1:17" ht="15.75">
      <c r="A82" s="102" t="s">
        <v>242</v>
      </c>
      <c r="B82" s="103">
        <v>8</v>
      </c>
      <c r="C82" s="104">
        <v>0</v>
      </c>
      <c r="D82" s="105">
        <v>14</v>
      </c>
      <c r="E82" s="103">
        <v>0</v>
      </c>
      <c r="F82" s="105">
        <v>0</v>
      </c>
      <c r="G82" s="103">
        <v>1</v>
      </c>
      <c r="H82" s="104">
        <v>0</v>
      </c>
      <c r="I82" s="105">
        <v>2</v>
      </c>
      <c r="J82" s="103">
        <v>4</v>
      </c>
      <c r="K82" s="104">
        <v>0</v>
      </c>
      <c r="L82" s="105">
        <v>4</v>
      </c>
      <c r="M82" s="103">
        <v>0</v>
      </c>
      <c r="N82" s="105">
        <v>0</v>
      </c>
      <c r="O82" s="103">
        <v>0</v>
      </c>
      <c r="P82" s="104">
        <v>0</v>
      </c>
      <c r="Q82" s="105">
        <v>3</v>
      </c>
    </row>
    <row r="83" spans="1:17" ht="15.75">
      <c r="A83" s="98" t="s">
        <v>243</v>
      </c>
      <c r="B83" s="103">
        <v>0</v>
      </c>
      <c r="C83" s="104">
        <v>0</v>
      </c>
      <c r="D83" s="105">
        <v>4</v>
      </c>
      <c r="E83" s="103">
        <v>0</v>
      </c>
      <c r="F83" s="105">
        <v>0</v>
      </c>
      <c r="G83" s="103">
        <v>0</v>
      </c>
      <c r="H83" s="104">
        <v>0</v>
      </c>
      <c r="I83" s="105">
        <v>1</v>
      </c>
      <c r="J83" s="103">
        <v>0</v>
      </c>
      <c r="K83" s="104">
        <v>0</v>
      </c>
      <c r="L83" s="105">
        <v>6</v>
      </c>
      <c r="M83" s="103">
        <v>0</v>
      </c>
      <c r="N83" s="105">
        <v>0</v>
      </c>
      <c r="O83" s="103">
        <v>0</v>
      </c>
      <c r="P83" s="104">
        <v>0</v>
      </c>
      <c r="Q83" s="105">
        <v>1</v>
      </c>
    </row>
    <row r="84" spans="1:17" ht="15.75">
      <c r="A84" s="102" t="s">
        <v>244</v>
      </c>
      <c r="B84" s="103">
        <v>3</v>
      </c>
      <c r="C84" s="104">
        <v>1</v>
      </c>
      <c r="D84" s="105">
        <v>20</v>
      </c>
      <c r="E84" s="103">
        <v>1</v>
      </c>
      <c r="F84" s="105">
        <v>0</v>
      </c>
      <c r="G84" s="103">
        <v>1</v>
      </c>
      <c r="H84" s="104">
        <v>0</v>
      </c>
      <c r="I84" s="105">
        <v>2</v>
      </c>
      <c r="J84" s="103">
        <v>2</v>
      </c>
      <c r="K84" s="104">
        <v>0</v>
      </c>
      <c r="L84" s="105">
        <v>9</v>
      </c>
      <c r="M84" s="103">
        <v>4</v>
      </c>
      <c r="N84" s="105">
        <v>0</v>
      </c>
      <c r="O84" s="103">
        <v>1</v>
      </c>
      <c r="P84" s="104">
        <v>0</v>
      </c>
      <c r="Q84" s="105">
        <v>34</v>
      </c>
    </row>
    <row r="85" spans="1:17" ht="15.75">
      <c r="A85" s="98" t="s">
        <v>245</v>
      </c>
      <c r="B85" s="103">
        <v>11</v>
      </c>
      <c r="C85" s="104">
        <v>0</v>
      </c>
      <c r="D85" s="105">
        <v>30</v>
      </c>
      <c r="E85" s="103">
        <v>0</v>
      </c>
      <c r="F85" s="105">
        <v>0</v>
      </c>
      <c r="G85" s="103">
        <v>3</v>
      </c>
      <c r="H85" s="104">
        <v>0</v>
      </c>
      <c r="I85" s="105">
        <v>4</v>
      </c>
      <c r="J85" s="103">
        <v>7</v>
      </c>
      <c r="K85" s="104">
        <v>0</v>
      </c>
      <c r="L85" s="105">
        <v>13</v>
      </c>
      <c r="M85" s="103">
        <v>4</v>
      </c>
      <c r="N85" s="105">
        <v>0</v>
      </c>
      <c r="O85" s="103">
        <v>3</v>
      </c>
      <c r="P85" s="104">
        <v>0</v>
      </c>
      <c r="Q85" s="105">
        <v>4</v>
      </c>
    </row>
    <row r="86" spans="1:17" ht="15.75">
      <c r="A86" s="102" t="s">
        <v>246</v>
      </c>
      <c r="B86" s="103">
        <v>10</v>
      </c>
      <c r="C86" s="104">
        <v>1</v>
      </c>
      <c r="D86" s="105">
        <v>12</v>
      </c>
      <c r="E86" s="103">
        <v>2</v>
      </c>
      <c r="F86" s="105">
        <v>3</v>
      </c>
      <c r="G86" s="103">
        <v>1</v>
      </c>
      <c r="H86" s="104">
        <v>1</v>
      </c>
      <c r="I86" s="105">
        <v>0</v>
      </c>
      <c r="J86" s="103">
        <v>5</v>
      </c>
      <c r="K86" s="104">
        <v>1</v>
      </c>
      <c r="L86" s="105">
        <v>13</v>
      </c>
      <c r="M86" s="103">
        <v>1</v>
      </c>
      <c r="N86" s="105">
        <v>6</v>
      </c>
      <c r="O86" s="103">
        <v>1</v>
      </c>
      <c r="P86" s="104">
        <v>1</v>
      </c>
      <c r="Q86" s="105">
        <v>3</v>
      </c>
    </row>
    <row r="87" spans="1:17" ht="15.75">
      <c r="A87" s="98" t="s">
        <v>247</v>
      </c>
      <c r="B87" s="103">
        <v>6</v>
      </c>
      <c r="C87" s="104">
        <v>0</v>
      </c>
      <c r="D87" s="105">
        <v>8</v>
      </c>
      <c r="E87" s="103">
        <v>0</v>
      </c>
      <c r="F87" s="105">
        <v>0</v>
      </c>
      <c r="G87" s="103">
        <v>0</v>
      </c>
      <c r="H87" s="104">
        <v>0</v>
      </c>
      <c r="I87" s="105">
        <v>0</v>
      </c>
      <c r="J87" s="103">
        <v>4</v>
      </c>
      <c r="K87" s="104">
        <v>0</v>
      </c>
      <c r="L87" s="105">
        <v>8</v>
      </c>
      <c r="M87" s="103">
        <v>0</v>
      </c>
      <c r="N87" s="105">
        <v>0</v>
      </c>
      <c r="O87" s="103">
        <v>0</v>
      </c>
      <c r="P87" s="104">
        <v>0</v>
      </c>
      <c r="Q87" s="105">
        <v>0</v>
      </c>
    </row>
    <row r="88" spans="1:17" ht="15.75">
      <c r="A88" s="102" t="s">
        <v>248</v>
      </c>
      <c r="B88" s="103">
        <v>14</v>
      </c>
      <c r="C88" s="104">
        <v>1</v>
      </c>
      <c r="D88" s="105">
        <v>20</v>
      </c>
      <c r="E88" s="103">
        <v>4</v>
      </c>
      <c r="F88" s="105">
        <v>0</v>
      </c>
      <c r="G88" s="103">
        <v>2</v>
      </c>
      <c r="H88" s="104">
        <v>0</v>
      </c>
      <c r="I88" s="105">
        <v>4</v>
      </c>
      <c r="J88" s="103">
        <v>7</v>
      </c>
      <c r="K88" s="104">
        <v>0</v>
      </c>
      <c r="L88" s="105">
        <v>11</v>
      </c>
      <c r="M88" s="103">
        <v>5</v>
      </c>
      <c r="N88" s="105">
        <v>0</v>
      </c>
      <c r="O88" s="103">
        <v>1</v>
      </c>
      <c r="P88" s="104">
        <v>0</v>
      </c>
      <c r="Q88" s="105">
        <v>4</v>
      </c>
    </row>
    <row r="89" spans="1:17" ht="16.5" thickBot="1">
      <c r="A89" s="106" t="s">
        <v>249</v>
      </c>
      <c r="B89" s="103">
        <v>14</v>
      </c>
      <c r="C89" s="104">
        <v>0</v>
      </c>
      <c r="D89" s="105">
        <v>6</v>
      </c>
      <c r="E89" s="103">
        <v>0</v>
      </c>
      <c r="F89" s="105">
        <v>0</v>
      </c>
      <c r="G89" s="103">
        <v>0</v>
      </c>
      <c r="H89" s="104">
        <v>0</v>
      </c>
      <c r="I89" s="105">
        <v>5</v>
      </c>
      <c r="J89" s="103">
        <v>7</v>
      </c>
      <c r="K89" s="104">
        <v>1</v>
      </c>
      <c r="L89" s="105">
        <v>7</v>
      </c>
      <c r="M89" s="103">
        <v>3</v>
      </c>
      <c r="N89" s="105">
        <v>0</v>
      </c>
      <c r="O89" s="103">
        <v>3</v>
      </c>
      <c r="P89" s="104">
        <v>1</v>
      </c>
      <c r="Q89" s="105">
        <v>5</v>
      </c>
    </row>
    <row r="90" spans="1:17" s="111" customFormat="1" ht="17.25" thickBot="1" thickTop="1">
      <c r="A90" s="107" t="s">
        <v>250</v>
      </c>
      <c r="B90" s="108">
        <f>SUM(B9:B89)</f>
        <v>4487</v>
      </c>
      <c r="C90" s="109">
        <f aca="true" t="shared" si="0" ref="C90:P90">SUM(C9:C89)</f>
        <v>89</v>
      </c>
      <c r="D90" s="110">
        <f t="shared" si="0"/>
        <v>6199</v>
      </c>
      <c r="E90" s="108">
        <f t="shared" si="0"/>
        <v>656</v>
      </c>
      <c r="F90" s="110">
        <f t="shared" si="0"/>
        <v>83</v>
      </c>
      <c r="G90" s="108">
        <f t="shared" si="0"/>
        <v>1000</v>
      </c>
      <c r="H90" s="109">
        <f t="shared" si="0"/>
        <v>93</v>
      </c>
      <c r="I90" s="110">
        <f>SUM(I9:I89)</f>
        <v>1326</v>
      </c>
      <c r="J90" s="108">
        <f t="shared" si="0"/>
        <v>3201</v>
      </c>
      <c r="K90" s="109">
        <f>SUM(K9:K89)</f>
        <v>71</v>
      </c>
      <c r="L90" s="110">
        <f t="shared" si="0"/>
        <v>6139</v>
      </c>
      <c r="M90" s="108">
        <f t="shared" si="0"/>
        <v>1688</v>
      </c>
      <c r="N90" s="110">
        <f>SUM(N9:N89)</f>
        <v>157</v>
      </c>
      <c r="O90" s="108">
        <f t="shared" si="0"/>
        <v>767</v>
      </c>
      <c r="P90" s="109">
        <f t="shared" si="0"/>
        <v>115</v>
      </c>
      <c r="Q90" s="110">
        <f>SUM(Q9:Q89)</f>
        <v>1383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>
      <c r="A93" s="122"/>
      <c r="J93" s="124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32" width="9.140625" style="95" customWidth="1"/>
    <col min="33" max="33" width="13.00390625" style="95" customWidth="1"/>
    <col min="34" max="34" width="6.28125" style="95" customWidth="1"/>
    <col min="35" max="35" width="4.00390625" style="95" bestFit="1" customWidth="1"/>
    <col min="36" max="36" width="6.421875" style="95" customWidth="1"/>
    <col min="37" max="37" width="5.57421875" style="95" customWidth="1"/>
    <col min="38" max="38" width="4.00390625" style="95" bestFit="1" customWidth="1"/>
    <col min="39" max="39" width="5.8515625" style="95" customWidth="1"/>
    <col min="40" max="40" width="4.00390625" style="95" bestFit="1" customWidth="1"/>
    <col min="41" max="42" width="6.28125" style="95" customWidth="1"/>
    <col min="43" max="43" width="4.00390625" style="95" bestFit="1" customWidth="1"/>
    <col min="44" max="44" width="6.421875" style="95" customWidth="1"/>
    <col min="45" max="45" width="5.7109375" style="95" customWidth="1"/>
    <col min="46" max="46" width="4.00390625" style="95" bestFit="1" customWidth="1"/>
    <col min="47" max="47" width="5.421875" style="95" customWidth="1"/>
    <col min="48" max="48" width="4.00390625" style="95" customWidth="1"/>
    <col min="49" max="49" width="6.421875" style="95" customWidth="1"/>
    <col min="50" max="16384" width="9.140625" style="95" customWidth="1"/>
  </cols>
  <sheetData>
    <row r="1" spans="1:17" ht="18.75" thickBot="1">
      <c r="A1" s="426" t="s">
        <v>394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5.75">
      <c r="A3" s="427" t="s">
        <v>251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ht="15.75" thickBot="1">
      <c r="J4" s="95"/>
    </row>
    <row r="5" spans="1:17" s="97" customFormat="1" ht="17.25" customHeight="1" thickBot="1" thickTop="1">
      <c r="A5" s="428" t="s">
        <v>163</v>
      </c>
      <c r="B5" s="431" t="s">
        <v>401</v>
      </c>
      <c r="C5" s="432"/>
      <c r="D5" s="432"/>
      <c r="E5" s="432"/>
      <c r="F5" s="432"/>
      <c r="G5" s="432"/>
      <c r="H5" s="432"/>
      <c r="I5" s="433"/>
      <c r="J5" s="431" t="s">
        <v>402</v>
      </c>
      <c r="K5" s="432"/>
      <c r="L5" s="432"/>
      <c r="M5" s="432"/>
      <c r="N5" s="432"/>
      <c r="O5" s="432"/>
      <c r="P5" s="432"/>
      <c r="Q5" s="433"/>
    </row>
    <row r="6" spans="1:17" ht="15.75" customHeight="1" thickTop="1">
      <c r="A6" s="429"/>
      <c r="B6" s="434" t="s">
        <v>164</v>
      </c>
      <c r="C6" s="434"/>
      <c r="D6" s="434"/>
      <c r="E6" s="435" t="s">
        <v>165</v>
      </c>
      <c r="F6" s="436"/>
      <c r="G6" s="434" t="s">
        <v>166</v>
      </c>
      <c r="H6" s="434"/>
      <c r="I6" s="436"/>
      <c r="J6" s="434" t="s">
        <v>164</v>
      </c>
      <c r="K6" s="434"/>
      <c r="L6" s="434"/>
      <c r="M6" s="435" t="s">
        <v>165</v>
      </c>
      <c r="N6" s="437"/>
      <c r="O6" s="435" t="s">
        <v>166</v>
      </c>
      <c r="P6" s="438"/>
      <c r="Q6" s="436"/>
    </row>
    <row r="7" spans="1:17" ht="15" customHeight="1">
      <c r="A7" s="429"/>
      <c r="B7" s="439" t="s">
        <v>167</v>
      </c>
      <c r="C7" s="441" t="s">
        <v>168</v>
      </c>
      <c r="D7" s="443" t="s">
        <v>169</v>
      </c>
      <c r="E7" s="445" t="s">
        <v>167</v>
      </c>
      <c r="F7" s="446" t="s">
        <v>168</v>
      </c>
      <c r="G7" s="448" t="s">
        <v>167</v>
      </c>
      <c r="H7" s="441" t="s">
        <v>168</v>
      </c>
      <c r="I7" s="450" t="s">
        <v>169</v>
      </c>
      <c r="J7" s="445" t="s">
        <v>167</v>
      </c>
      <c r="K7" s="454" t="s">
        <v>168</v>
      </c>
      <c r="L7" s="452" t="s">
        <v>169</v>
      </c>
      <c r="M7" s="455" t="s">
        <v>167</v>
      </c>
      <c r="N7" s="457" t="s">
        <v>168</v>
      </c>
      <c r="O7" s="445" t="s">
        <v>167</v>
      </c>
      <c r="P7" s="454" t="s">
        <v>168</v>
      </c>
      <c r="Q7" s="452" t="s">
        <v>169</v>
      </c>
    </row>
    <row r="8" spans="1:17" ht="31.5" customHeight="1" thickBot="1">
      <c r="A8" s="430"/>
      <c r="B8" s="440"/>
      <c r="C8" s="442"/>
      <c r="D8" s="444"/>
      <c r="E8" s="439"/>
      <c r="F8" s="447"/>
      <c r="G8" s="449"/>
      <c r="H8" s="442"/>
      <c r="I8" s="451"/>
      <c r="J8" s="439"/>
      <c r="K8" s="441"/>
      <c r="L8" s="453"/>
      <c r="M8" s="456"/>
      <c r="N8" s="458"/>
      <c r="O8" s="439"/>
      <c r="P8" s="441"/>
      <c r="Q8" s="453"/>
    </row>
    <row r="9" spans="1:17" ht="16.5" thickTop="1">
      <c r="A9" s="98" t="s">
        <v>170</v>
      </c>
      <c r="B9" s="194">
        <v>309</v>
      </c>
      <c r="C9" s="195">
        <v>4</v>
      </c>
      <c r="D9" s="196">
        <v>382</v>
      </c>
      <c r="E9" s="194">
        <v>165</v>
      </c>
      <c r="F9" s="196">
        <v>8</v>
      </c>
      <c r="G9" s="194">
        <v>143</v>
      </c>
      <c r="H9" s="195">
        <v>9</v>
      </c>
      <c r="I9" s="196">
        <v>201</v>
      </c>
      <c r="J9" s="194">
        <v>309</v>
      </c>
      <c r="K9" s="195">
        <v>6</v>
      </c>
      <c r="L9" s="196">
        <v>407</v>
      </c>
      <c r="M9" s="194">
        <v>215</v>
      </c>
      <c r="N9" s="196">
        <v>6</v>
      </c>
      <c r="O9" s="194">
        <v>124</v>
      </c>
      <c r="P9" s="195">
        <v>11</v>
      </c>
      <c r="Q9" s="196">
        <v>212</v>
      </c>
    </row>
    <row r="10" spans="1:17" ht="15.75">
      <c r="A10" s="102" t="s">
        <v>171</v>
      </c>
      <c r="B10" s="197">
        <v>41</v>
      </c>
      <c r="C10" s="198">
        <v>1</v>
      </c>
      <c r="D10" s="199">
        <v>55</v>
      </c>
      <c r="E10" s="197">
        <v>7</v>
      </c>
      <c r="F10" s="199">
        <v>0</v>
      </c>
      <c r="G10" s="197">
        <v>18</v>
      </c>
      <c r="H10" s="198">
        <v>5</v>
      </c>
      <c r="I10" s="199">
        <v>7</v>
      </c>
      <c r="J10" s="197">
        <v>43</v>
      </c>
      <c r="K10" s="198">
        <v>0</v>
      </c>
      <c r="L10" s="199">
        <v>38</v>
      </c>
      <c r="M10" s="197">
        <v>21</v>
      </c>
      <c r="N10" s="199">
        <v>3</v>
      </c>
      <c r="O10" s="197">
        <v>15</v>
      </c>
      <c r="P10" s="198">
        <v>3</v>
      </c>
      <c r="Q10" s="199">
        <v>13</v>
      </c>
    </row>
    <row r="11" spans="1:17" ht="15.75">
      <c r="A11" s="98" t="s">
        <v>252</v>
      </c>
      <c r="B11" s="197">
        <v>66</v>
      </c>
      <c r="C11" s="198">
        <v>6</v>
      </c>
      <c r="D11" s="199">
        <v>124</v>
      </c>
      <c r="E11" s="197">
        <v>23</v>
      </c>
      <c r="F11" s="199">
        <v>4</v>
      </c>
      <c r="G11" s="197">
        <v>25</v>
      </c>
      <c r="H11" s="198">
        <v>5</v>
      </c>
      <c r="I11" s="199">
        <v>35</v>
      </c>
      <c r="J11" s="197">
        <v>74</v>
      </c>
      <c r="K11" s="198">
        <v>1</v>
      </c>
      <c r="L11" s="199">
        <v>124</v>
      </c>
      <c r="M11" s="197">
        <v>27</v>
      </c>
      <c r="N11" s="199">
        <v>8</v>
      </c>
      <c r="O11" s="197">
        <v>17</v>
      </c>
      <c r="P11" s="198">
        <v>4</v>
      </c>
      <c r="Q11" s="199">
        <v>50</v>
      </c>
    </row>
    <row r="12" spans="1:17" ht="15.75">
      <c r="A12" s="102" t="s">
        <v>173</v>
      </c>
      <c r="B12" s="197">
        <v>26</v>
      </c>
      <c r="C12" s="198">
        <v>1</v>
      </c>
      <c r="D12" s="199">
        <v>96</v>
      </c>
      <c r="E12" s="197">
        <v>4</v>
      </c>
      <c r="F12" s="199">
        <v>0</v>
      </c>
      <c r="G12" s="197">
        <v>4</v>
      </c>
      <c r="H12" s="198">
        <v>1</v>
      </c>
      <c r="I12" s="199">
        <v>20</v>
      </c>
      <c r="J12" s="197">
        <v>27</v>
      </c>
      <c r="K12" s="198">
        <v>0</v>
      </c>
      <c r="L12" s="199">
        <v>57</v>
      </c>
      <c r="M12" s="197">
        <v>6</v>
      </c>
      <c r="N12" s="199">
        <v>0</v>
      </c>
      <c r="O12" s="197">
        <v>1</v>
      </c>
      <c r="P12" s="198">
        <v>0</v>
      </c>
      <c r="Q12" s="199">
        <v>23</v>
      </c>
    </row>
    <row r="13" spans="1:17" ht="15.75">
      <c r="A13" s="98" t="s">
        <v>174</v>
      </c>
      <c r="B13" s="197">
        <v>31</v>
      </c>
      <c r="C13" s="198">
        <v>2</v>
      </c>
      <c r="D13" s="199">
        <v>48</v>
      </c>
      <c r="E13" s="197">
        <v>7</v>
      </c>
      <c r="F13" s="199">
        <v>0</v>
      </c>
      <c r="G13" s="197">
        <v>14</v>
      </c>
      <c r="H13" s="198">
        <v>3</v>
      </c>
      <c r="I13" s="199">
        <v>17</v>
      </c>
      <c r="J13" s="197">
        <v>47</v>
      </c>
      <c r="K13" s="198">
        <v>0</v>
      </c>
      <c r="L13" s="199">
        <v>67</v>
      </c>
      <c r="M13" s="197">
        <v>12</v>
      </c>
      <c r="N13" s="199">
        <v>3</v>
      </c>
      <c r="O13" s="197">
        <v>11</v>
      </c>
      <c r="P13" s="198">
        <v>2</v>
      </c>
      <c r="Q13" s="199">
        <v>20</v>
      </c>
    </row>
    <row r="14" spans="1:17" ht="15.75">
      <c r="A14" s="102" t="s">
        <v>175</v>
      </c>
      <c r="B14" s="197">
        <v>2024</v>
      </c>
      <c r="C14" s="198">
        <v>38</v>
      </c>
      <c r="D14" s="199">
        <v>2673</v>
      </c>
      <c r="E14" s="197">
        <v>516</v>
      </c>
      <c r="F14" s="199">
        <v>51</v>
      </c>
      <c r="G14" s="197">
        <v>537</v>
      </c>
      <c r="H14" s="198">
        <v>53</v>
      </c>
      <c r="I14" s="199">
        <v>840</v>
      </c>
      <c r="J14" s="197">
        <v>1830</v>
      </c>
      <c r="K14" s="198">
        <v>36</v>
      </c>
      <c r="L14" s="199">
        <v>3481</v>
      </c>
      <c r="M14" s="197">
        <v>663</v>
      </c>
      <c r="N14" s="199">
        <v>71</v>
      </c>
      <c r="O14" s="197">
        <v>423</v>
      </c>
      <c r="P14" s="198">
        <v>70</v>
      </c>
      <c r="Q14" s="199">
        <v>861</v>
      </c>
    </row>
    <row r="15" spans="1:17" ht="15.75">
      <c r="A15" s="98" t="s">
        <v>176</v>
      </c>
      <c r="B15" s="197">
        <v>687</v>
      </c>
      <c r="C15" s="198">
        <v>13</v>
      </c>
      <c r="D15" s="199">
        <v>874</v>
      </c>
      <c r="E15" s="197">
        <v>188</v>
      </c>
      <c r="F15" s="199">
        <v>22</v>
      </c>
      <c r="G15" s="197">
        <v>205</v>
      </c>
      <c r="H15" s="198">
        <v>30</v>
      </c>
      <c r="I15" s="199">
        <v>310</v>
      </c>
      <c r="J15" s="197">
        <v>717</v>
      </c>
      <c r="K15" s="198">
        <v>5</v>
      </c>
      <c r="L15" s="199">
        <v>1055</v>
      </c>
      <c r="M15" s="197">
        <v>301</v>
      </c>
      <c r="N15" s="199">
        <v>38</v>
      </c>
      <c r="O15" s="197">
        <v>146</v>
      </c>
      <c r="P15" s="198">
        <v>32</v>
      </c>
      <c r="Q15" s="199">
        <v>330</v>
      </c>
    </row>
    <row r="16" spans="1:17" ht="15.75">
      <c r="A16" s="102" t="s">
        <v>177</v>
      </c>
      <c r="B16" s="197">
        <v>11</v>
      </c>
      <c r="C16" s="198">
        <v>1</v>
      </c>
      <c r="D16" s="199">
        <v>32</v>
      </c>
      <c r="E16" s="197">
        <v>3</v>
      </c>
      <c r="F16" s="199">
        <v>2</v>
      </c>
      <c r="G16" s="197">
        <v>6</v>
      </c>
      <c r="H16" s="198">
        <v>0</v>
      </c>
      <c r="I16" s="199">
        <v>20</v>
      </c>
      <c r="J16" s="197">
        <v>17</v>
      </c>
      <c r="K16" s="198">
        <v>2</v>
      </c>
      <c r="L16" s="199">
        <v>42</v>
      </c>
      <c r="M16" s="197">
        <v>12</v>
      </c>
      <c r="N16" s="199">
        <v>2</v>
      </c>
      <c r="O16" s="197">
        <v>10</v>
      </c>
      <c r="P16" s="198">
        <v>2</v>
      </c>
      <c r="Q16" s="199">
        <v>11</v>
      </c>
    </row>
    <row r="17" spans="1:17" ht="15.75">
      <c r="A17" s="98" t="s">
        <v>178</v>
      </c>
      <c r="B17" s="197">
        <v>115</v>
      </c>
      <c r="C17" s="198">
        <v>2</v>
      </c>
      <c r="D17" s="199">
        <v>465</v>
      </c>
      <c r="E17" s="197">
        <v>40</v>
      </c>
      <c r="F17" s="199">
        <v>9</v>
      </c>
      <c r="G17" s="197">
        <v>26</v>
      </c>
      <c r="H17" s="198">
        <v>19</v>
      </c>
      <c r="I17" s="199">
        <v>241</v>
      </c>
      <c r="J17" s="197">
        <v>104</v>
      </c>
      <c r="K17" s="198">
        <v>8</v>
      </c>
      <c r="L17" s="199">
        <v>508</v>
      </c>
      <c r="M17" s="197">
        <v>47</v>
      </c>
      <c r="N17" s="199">
        <v>11</v>
      </c>
      <c r="O17" s="197">
        <v>34</v>
      </c>
      <c r="P17" s="198">
        <v>27</v>
      </c>
      <c r="Q17" s="199">
        <v>255</v>
      </c>
    </row>
    <row r="18" spans="1:17" ht="15.75">
      <c r="A18" s="102" t="s">
        <v>179</v>
      </c>
      <c r="B18" s="197">
        <v>100</v>
      </c>
      <c r="C18" s="198">
        <v>6</v>
      </c>
      <c r="D18" s="199">
        <v>259</v>
      </c>
      <c r="E18" s="197">
        <v>48</v>
      </c>
      <c r="F18" s="199">
        <v>12</v>
      </c>
      <c r="G18" s="197">
        <v>29</v>
      </c>
      <c r="H18" s="198">
        <v>30</v>
      </c>
      <c r="I18" s="199">
        <v>196</v>
      </c>
      <c r="J18" s="197">
        <v>78</v>
      </c>
      <c r="K18" s="198">
        <v>7</v>
      </c>
      <c r="L18" s="199">
        <v>288</v>
      </c>
      <c r="M18" s="197">
        <v>51</v>
      </c>
      <c r="N18" s="199">
        <v>15</v>
      </c>
      <c r="O18" s="197">
        <v>26</v>
      </c>
      <c r="P18" s="198">
        <v>22</v>
      </c>
      <c r="Q18" s="199">
        <v>166</v>
      </c>
    </row>
    <row r="19" spans="1:17" ht="15.75">
      <c r="A19" s="98" t="s">
        <v>180</v>
      </c>
      <c r="B19" s="197">
        <v>21</v>
      </c>
      <c r="C19" s="198">
        <v>0</v>
      </c>
      <c r="D19" s="199">
        <v>55</v>
      </c>
      <c r="E19" s="197">
        <v>10</v>
      </c>
      <c r="F19" s="199">
        <v>0</v>
      </c>
      <c r="G19" s="197">
        <v>7</v>
      </c>
      <c r="H19" s="198">
        <v>1</v>
      </c>
      <c r="I19" s="199">
        <v>29</v>
      </c>
      <c r="J19" s="197">
        <v>6</v>
      </c>
      <c r="K19" s="198">
        <v>1</v>
      </c>
      <c r="L19" s="199">
        <v>48</v>
      </c>
      <c r="M19" s="197">
        <v>5</v>
      </c>
      <c r="N19" s="199">
        <v>2</v>
      </c>
      <c r="O19" s="197">
        <v>2</v>
      </c>
      <c r="P19" s="198">
        <v>3</v>
      </c>
      <c r="Q19" s="199">
        <v>19</v>
      </c>
    </row>
    <row r="20" spans="1:17" ht="15.75">
      <c r="A20" s="102" t="s">
        <v>181</v>
      </c>
      <c r="B20" s="197">
        <v>24</v>
      </c>
      <c r="C20" s="198">
        <v>1</v>
      </c>
      <c r="D20" s="199">
        <v>16</v>
      </c>
      <c r="E20" s="197">
        <v>5</v>
      </c>
      <c r="F20" s="199">
        <v>4</v>
      </c>
      <c r="G20" s="197">
        <v>7</v>
      </c>
      <c r="H20" s="198">
        <v>6</v>
      </c>
      <c r="I20" s="199">
        <v>17</v>
      </c>
      <c r="J20" s="197">
        <v>28</v>
      </c>
      <c r="K20" s="198">
        <v>0</v>
      </c>
      <c r="L20" s="199">
        <v>18</v>
      </c>
      <c r="M20" s="197">
        <v>9</v>
      </c>
      <c r="N20" s="199">
        <v>7</v>
      </c>
      <c r="O20" s="197">
        <v>5</v>
      </c>
      <c r="P20" s="198">
        <v>2</v>
      </c>
      <c r="Q20" s="199">
        <v>11</v>
      </c>
    </row>
    <row r="21" spans="1:17" ht="15.75">
      <c r="A21" s="98" t="s">
        <v>182</v>
      </c>
      <c r="B21" s="197">
        <v>24</v>
      </c>
      <c r="C21" s="198">
        <v>2</v>
      </c>
      <c r="D21" s="199">
        <v>39</v>
      </c>
      <c r="E21" s="197">
        <v>6</v>
      </c>
      <c r="F21" s="199">
        <v>0</v>
      </c>
      <c r="G21" s="197">
        <v>3</v>
      </c>
      <c r="H21" s="198">
        <v>0</v>
      </c>
      <c r="I21" s="199">
        <v>23</v>
      </c>
      <c r="J21" s="197">
        <v>28</v>
      </c>
      <c r="K21" s="198">
        <v>1</v>
      </c>
      <c r="L21" s="199">
        <v>48</v>
      </c>
      <c r="M21" s="197">
        <v>8</v>
      </c>
      <c r="N21" s="199">
        <v>2</v>
      </c>
      <c r="O21" s="197">
        <v>1</v>
      </c>
      <c r="P21" s="198">
        <v>0</v>
      </c>
      <c r="Q21" s="199">
        <v>16</v>
      </c>
    </row>
    <row r="22" spans="1:17" ht="15.75">
      <c r="A22" s="102" t="s">
        <v>183</v>
      </c>
      <c r="B22" s="197">
        <v>33</v>
      </c>
      <c r="C22" s="198">
        <v>0</v>
      </c>
      <c r="D22" s="199">
        <v>48</v>
      </c>
      <c r="E22" s="197">
        <v>17</v>
      </c>
      <c r="F22" s="199">
        <v>2</v>
      </c>
      <c r="G22" s="197">
        <v>12</v>
      </c>
      <c r="H22" s="198">
        <v>6</v>
      </c>
      <c r="I22" s="199">
        <v>20</v>
      </c>
      <c r="J22" s="197">
        <v>26</v>
      </c>
      <c r="K22" s="198">
        <v>0</v>
      </c>
      <c r="L22" s="199">
        <v>44</v>
      </c>
      <c r="M22" s="197">
        <v>11</v>
      </c>
      <c r="N22" s="199">
        <v>6</v>
      </c>
      <c r="O22" s="197">
        <v>9</v>
      </c>
      <c r="P22" s="198">
        <v>6</v>
      </c>
      <c r="Q22" s="199">
        <v>15</v>
      </c>
    </row>
    <row r="23" spans="1:17" ht="15.75">
      <c r="A23" s="98" t="s">
        <v>184</v>
      </c>
      <c r="B23" s="197">
        <v>30</v>
      </c>
      <c r="C23" s="198">
        <v>0</v>
      </c>
      <c r="D23" s="199">
        <v>38</v>
      </c>
      <c r="E23" s="197">
        <v>3</v>
      </c>
      <c r="F23" s="199">
        <v>2</v>
      </c>
      <c r="G23" s="197">
        <v>6</v>
      </c>
      <c r="H23" s="198">
        <v>4</v>
      </c>
      <c r="I23" s="199">
        <v>18</v>
      </c>
      <c r="J23" s="197">
        <v>28</v>
      </c>
      <c r="K23" s="198">
        <v>5</v>
      </c>
      <c r="L23" s="199">
        <v>50</v>
      </c>
      <c r="M23" s="197">
        <v>3</v>
      </c>
      <c r="N23" s="199">
        <v>1</v>
      </c>
      <c r="O23" s="197">
        <v>4</v>
      </c>
      <c r="P23" s="198">
        <v>3</v>
      </c>
      <c r="Q23" s="199">
        <v>19</v>
      </c>
    </row>
    <row r="24" spans="1:17" ht="15.75">
      <c r="A24" s="102" t="s">
        <v>185</v>
      </c>
      <c r="B24" s="197">
        <v>672</v>
      </c>
      <c r="C24" s="198">
        <v>18</v>
      </c>
      <c r="D24" s="199">
        <v>534</v>
      </c>
      <c r="E24" s="197">
        <v>124</v>
      </c>
      <c r="F24" s="199">
        <v>20</v>
      </c>
      <c r="G24" s="197">
        <v>146</v>
      </c>
      <c r="H24" s="198">
        <v>26</v>
      </c>
      <c r="I24" s="199">
        <v>168</v>
      </c>
      <c r="J24" s="197">
        <v>538</v>
      </c>
      <c r="K24" s="198">
        <v>8</v>
      </c>
      <c r="L24" s="199">
        <v>449</v>
      </c>
      <c r="M24" s="197">
        <v>178</v>
      </c>
      <c r="N24" s="199">
        <v>21</v>
      </c>
      <c r="O24" s="197">
        <v>104</v>
      </c>
      <c r="P24" s="198">
        <v>42</v>
      </c>
      <c r="Q24" s="199">
        <v>156</v>
      </c>
    </row>
    <row r="25" spans="1:17" ht="15.75">
      <c r="A25" s="98" t="s">
        <v>186</v>
      </c>
      <c r="B25" s="197">
        <v>43</v>
      </c>
      <c r="C25" s="198">
        <v>7</v>
      </c>
      <c r="D25" s="199">
        <v>121</v>
      </c>
      <c r="E25" s="197">
        <v>20</v>
      </c>
      <c r="F25" s="199">
        <v>3</v>
      </c>
      <c r="G25" s="197">
        <v>22</v>
      </c>
      <c r="H25" s="198">
        <v>6</v>
      </c>
      <c r="I25" s="199">
        <v>38</v>
      </c>
      <c r="J25" s="197">
        <v>35</v>
      </c>
      <c r="K25" s="198">
        <v>3</v>
      </c>
      <c r="L25" s="199">
        <v>123</v>
      </c>
      <c r="M25" s="197">
        <v>30</v>
      </c>
      <c r="N25" s="199">
        <v>5</v>
      </c>
      <c r="O25" s="197">
        <v>5</v>
      </c>
      <c r="P25" s="198">
        <v>8</v>
      </c>
      <c r="Q25" s="199">
        <v>57</v>
      </c>
    </row>
    <row r="26" spans="1:17" ht="15.75">
      <c r="A26" s="102" t="s">
        <v>187</v>
      </c>
      <c r="B26" s="197">
        <v>19</v>
      </c>
      <c r="C26" s="198">
        <v>5</v>
      </c>
      <c r="D26" s="199">
        <v>24</v>
      </c>
      <c r="E26" s="197">
        <v>1</v>
      </c>
      <c r="F26" s="199">
        <v>1</v>
      </c>
      <c r="G26" s="197">
        <v>4</v>
      </c>
      <c r="H26" s="198">
        <v>4</v>
      </c>
      <c r="I26" s="199">
        <v>6</v>
      </c>
      <c r="J26" s="197">
        <v>10</v>
      </c>
      <c r="K26" s="198">
        <v>2</v>
      </c>
      <c r="L26" s="199">
        <v>43</v>
      </c>
      <c r="M26" s="197">
        <v>9</v>
      </c>
      <c r="N26" s="199">
        <v>2</v>
      </c>
      <c r="O26" s="197">
        <v>3</v>
      </c>
      <c r="P26" s="198">
        <v>2</v>
      </c>
      <c r="Q26" s="199">
        <v>12</v>
      </c>
    </row>
    <row r="27" spans="1:17" ht="15.75">
      <c r="A27" s="98" t="s">
        <v>188</v>
      </c>
      <c r="B27" s="197">
        <v>55</v>
      </c>
      <c r="C27" s="198">
        <v>4</v>
      </c>
      <c r="D27" s="199">
        <v>118</v>
      </c>
      <c r="E27" s="197">
        <v>9</v>
      </c>
      <c r="F27" s="199">
        <v>1</v>
      </c>
      <c r="G27" s="197">
        <v>12</v>
      </c>
      <c r="H27" s="198">
        <v>2</v>
      </c>
      <c r="I27" s="199">
        <v>47</v>
      </c>
      <c r="J27" s="197">
        <v>51</v>
      </c>
      <c r="K27" s="198">
        <v>2</v>
      </c>
      <c r="L27" s="199">
        <v>170</v>
      </c>
      <c r="M27" s="197">
        <v>15</v>
      </c>
      <c r="N27" s="199">
        <v>2</v>
      </c>
      <c r="O27" s="197">
        <v>18</v>
      </c>
      <c r="P27" s="198">
        <v>3</v>
      </c>
      <c r="Q27" s="199">
        <v>53</v>
      </c>
    </row>
    <row r="28" spans="1:17" ht="15.75">
      <c r="A28" s="102" t="s">
        <v>189</v>
      </c>
      <c r="B28" s="197">
        <v>141</v>
      </c>
      <c r="C28" s="198">
        <v>5</v>
      </c>
      <c r="D28" s="199">
        <v>406</v>
      </c>
      <c r="E28" s="197">
        <v>40</v>
      </c>
      <c r="F28" s="199">
        <v>13</v>
      </c>
      <c r="G28" s="197">
        <v>49</v>
      </c>
      <c r="H28" s="198">
        <v>18</v>
      </c>
      <c r="I28" s="199">
        <v>87</v>
      </c>
      <c r="J28" s="197">
        <v>111</v>
      </c>
      <c r="K28" s="198">
        <v>4</v>
      </c>
      <c r="L28" s="199">
        <v>385</v>
      </c>
      <c r="M28" s="197">
        <v>64</v>
      </c>
      <c r="N28" s="199">
        <v>11</v>
      </c>
      <c r="O28" s="197">
        <v>44</v>
      </c>
      <c r="P28" s="198">
        <v>21</v>
      </c>
      <c r="Q28" s="199">
        <v>114</v>
      </c>
    </row>
    <row r="29" spans="1:17" ht="15.75">
      <c r="A29" s="98" t="s">
        <v>190</v>
      </c>
      <c r="B29" s="197">
        <v>183</v>
      </c>
      <c r="C29" s="198">
        <v>6</v>
      </c>
      <c r="D29" s="199">
        <v>158</v>
      </c>
      <c r="E29" s="197">
        <v>42</v>
      </c>
      <c r="F29" s="199">
        <v>3</v>
      </c>
      <c r="G29" s="197">
        <v>28</v>
      </c>
      <c r="H29" s="198">
        <v>3</v>
      </c>
      <c r="I29" s="199">
        <v>36</v>
      </c>
      <c r="J29" s="197">
        <v>211</v>
      </c>
      <c r="K29" s="198">
        <v>7</v>
      </c>
      <c r="L29" s="199">
        <v>133</v>
      </c>
      <c r="M29" s="197">
        <v>49</v>
      </c>
      <c r="N29" s="199">
        <v>3</v>
      </c>
      <c r="O29" s="197">
        <v>26</v>
      </c>
      <c r="P29" s="198">
        <v>5</v>
      </c>
      <c r="Q29" s="199">
        <v>103</v>
      </c>
    </row>
    <row r="30" spans="1:17" ht="15.75">
      <c r="A30" s="102" t="s">
        <v>191</v>
      </c>
      <c r="B30" s="197">
        <v>17</v>
      </c>
      <c r="C30" s="198">
        <v>5</v>
      </c>
      <c r="D30" s="199">
        <v>74</v>
      </c>
      <c r="E30" s="197">
        <v>8</v>
      </c>
      <c r="F30" s="199">
        <v>4</v>
      </c>
      <c r="G30" s="197">
        <v>16</v>
      </c>
      <c r="H30" s="198">
        <v>15</v>
      </c>
      <c r="I30" s="199">
        <v>50</v>
      </c>
      <c r="J30" s="197">
        <v>32</v>
      </c>
      <c r="K30" s="198">
        <v>7</v>
      </c>
      <c r="L30" s="199">
        <v>119</v>
      </c>
      <c r="M30" s="197">
        <v>27</v>
      </c>
      <c r="N30" s="199">
        <v>7</v>
      </c>
      <c r="O30" s="197">
        <v>6</v>
      </c>
      <c r="P30" s="198">
        <v>14</v>
      </c>
      <c r="Q30" s="199">
        <v>66</v>
      </c>
    </row>
    <row r="31" spans="1:17" ht="15.75">
      <c r="A31" s="98" t="s">
        <v>192</v>
      </c>
      <c r="B31" s="197">
        <v>94</v>
      </c>
      <c r="C31" s="198">
        <v>5</v>
      </c>
      <c r="D31" s="199">
        <v>169</v>
      </c>
      <c r="E31" s="197">
        <v>20</v>
      </c>
      <c r="F31" s="199">
        <v>3</v>
      </c>
      <c r="G31" s="197">
        <v>23</v>
      </c>
      <c r="H31" s="198">
        <v>4</v>
      </c>
      <c r="I31" s="199">
        <v>15</v>
      </c>
      <c r="J31" s="197">
        <v>67</v>
      </c>
      <c r="K31" s="198">
        <v>3</v>
      </c>
      <c r="L31" s="199">
        <v>110</v>
      </c>
      <c r="M31" s="197">
        <v>23</v>
      </c>
      <c r="N31" s="199">
        <v>8</v>
      </c>
      <c r="O31" s="197">
        <v>24</v>
      </c>
      <c r="P31" s="198">
        <v>0</v>
      </c>
      <c r="Q31" s="199">
        <v>26</v>
      </c>
    </row>
    <row r="32" spans="1:17" ht="15.75">
      <c r="A32" s="102" t="s">
        <v>193</v>
      </c>
      <c r="B32" s="197">
        <v>14</v>
      </c>
      <c r="C32" s="198">
        <v>1</v>
      </c>
      <c r="D32" s="199">
        <v>68</v>
      </c>
      <c r="E32" s="197">
        <v>17</v>
      </c>
      <c r="F32" s="199">
        <v>1</v>
      </c>
      <c r="G32" s="197">
        <v>6</v>
      </c>
      <c r="H32" s="198">
        <v>1</v>
      </c>
      <c r="I32" s="199">
        <v>42</v>
      </c>
      <c r="J32" s="197">
        <v>23</v>
      </c>
      <c r="K32" s="198">
        <v>0</v>
      </c>
      <c r="L32" s="199">
        <v>69</v>
      </c>
      <c r="M32" s="197">
        <v>9</v>
      </c>
      <c r="N32" s="199">
        <v>3</v>
      </c>
      <c r="O32" s="197">
        <v>2</v>
      </c>
      <c r="P32" s="198">
        <v>3</v>
      </c>
      <c r="Q32" s="199">
        <v>48</v>
      </c>
    </row>
    <row r="33" spans="1:17" ht="15.75">
      <c r="A33" s="98" t="s">
        <v>194</v>
      </c>
      <c r="B33" s="197">
        <v>65</v>
      </c>
      <c r="C33" s="198">
        <v>6</v>
      </c>
      <c r="D33" s="199">
        <v>85</v>
      </c>
      <c r="E33" s="197">
        <v>27</v>
      </c>
      <c r="F33" s="199">
        <v>30</v>
      </c>
      <c r="G33" s="197">
        <v>17</v>
      </c>
      <c r="H33" s="198">
        <v>13</v>
      </c>
      <c r="I33" s="199">
        <v>28</v>
      </c>
      <c r="J33" s="197">
        <v>63</v>
      </c>
      <c r="K33" s="198">
        <v>4</v>
      </c>
      <c r="L33" s="199">
        <v>54</v>
      </c>
      <c r="M33" s="197">
        <v>23</v>
      </c>
      <c r="N33" s="199">
        <v>27</v>
      </c>
      <c r="O33" s="197">
        <v>5</v>
      </c>
      <c r="P33" s="198">
        <v>12</v>
      </c>
      <c r="Q33" s="199">
        <v>28</v>
      </c>
    </row>
    <row r="34" spans="1:17" ht="15.75">
      <c r="A34" s="102" t="s">
        <v>195</v>
      </c>
      <c r="B34" s="197">
        <v>130</v>
      </c>
      <c r="C34" s="198">
        <v>2</v>
      </c>
      <c r="D34" s="199">
        <v>552</v>
      </c>
      <c r="E34" s="197">
        <v>51</v>
      </c>
      <c r="F34" s="199">
        <v>4</v>
      </c>
      <c r="G34" s="197">
        <v>56</v>
      </c>
      <c r="H34" s="198">
        <v>15</v>
      </c>
      <c r="I34" s="199">
        <v>204</v>
      </c>
      <c r="J34" s="197">
        <v>107</v>
      </c>
      <c r="K34" s="198">
        <v>2</v>
      </c>
      <c r="L34" s="199">
        <v>560</v>
      </c>
      <c r="M34" s="197">
        <v>72</v>
      </c>
      <c r="N34" s="199">
        <v>9</v>
      </c>
      <c r="O34" s="197">
        <v>26</v>
      </c>
      <c r="P34" s="198">
        <v>9</v>
      </c>
      <c r="Q34" s="199">
        <v>170</v>
      </c>
    </row>
    <row r="35" spans="1:17" ht="15.75">
      <c r="A35" s="98" t="s">
        <v>196</v>
      </c>
      <c r="B35" s="197">
        <v>394</v>
      </c>
      <c r="C35" s="198">
        <v>2</v>
      </c>
      <c r="D35" s="199">
        <v>420</v>
      </c>
      <c r="E35" s="197">
        <v>43</v>
      </c>
      <c r="F35" s="199">
        <v>3</v>
      </c>
      <c r="G35" s="197">
        <v>54</v>
      </c>
      <c r="H35" s="198">
        <v>5</v>
      </c>
      <c r="I35" s="199">
        <v>82</v>
      </c>
      <c r="J35" s="197">
        <v>345</v>
      </c>
      <c r="K35" s="198">
        <v>1</v>
      </c>
      <c r="L35" s="199">
        <v>384</v>
      </c>
      <c r="M35" s="197">
        <v>67</v>
      </c>
      <c r="N35" s="199">
        <v>3</v>
      </c>
      <c r="O35" s="197">
        <v>29</v>
      </c>
      <c r="P35" s="198">
        <v>5</v>
      </c>
      <c r="Q35" s="199">
        <v>86</v>
      </c>
    </row>
    <row r="36" spans="1:17" ht="15.75">
      <c r="A36" s="102" t="s">
        <v>197</v>
      </c>
      <c r="B36" s="197">
        <v>19</v>
      </c>
      <c r="C36" s="198">
        <v>2</v>
      </c>
      <c r="D36" s="199">
        <v>66</v>
      </c>
      <c r="E36" s="197">
        <v>11</v>
      </c>
      <c r="F36" s="199">
        <v>2</v>
      </c>
      <c r="G36" s="197">
        <v>16</v>
      </c>
      <c r="H36" s="198">
        <v>3</v>
      </c>
      <c r="I36" s="199">
        <v>21</v>
      </c>
      <c r="J36" s="197">
        <v>34</v>
      </c>
      <c r="K36" s="198">
        <v>2</v>
      </c>
      <c r="L36" s="199">
        <v>82</v>
      </c>
      <c r="M36" s="197">
        <v>17</v>
      </c>
      <c r="N36" s="199">
        <v>5</v>
      </c>
      <c r="O36" s="197">
        <v>17</v>
      </c>
      <c r="P36" s="198">
        <v>3</v>
      </c>
      <c r="Q36" s="199">
        <v>22</v>
      </c>
    </row>
    <row r="37" spans="1:17" ht="15.75">
      <c r="A37" s="98" t="s">
        <v>198</v>
      </c>
      <c r="B37" s="197">
        <v>7</v>
      </c>
      <c r="C37" s="198">
        <v>4</v>
      </c>
      <c r="D37" s="199">
        <v>26</v>
      </c>
      <c r="E37" s="197">
        <v>3</v>
      </c>
      <c r="F37" s="199">
        <v>3</v>
      </c>
      <c r="G37" s="197">
        <v>5</v>
      </c>
      <c r="H37" s="198">
        <v>3</v>
      </c>
      <c r="I37" s="199">
        <v>2</v>
      </c>
      <c r="J37" s="197">
        <v>10</v>
      </c>
      <c r="K37" s="198">
        <v>0</v>
      </c>
      <c r="L37" s="199">
        <v>18</v>
      </c>
      <c r="M37" s="197">
        <v>7</v>
      </c>
      <c r="N37" s="199">
        <v>6</v>
      </c>
      <c r="O37" s="197">
        <v>3</v>
      </c>
      <c r="P37" s="198">
        <v>1</v>
      </c>
      <c r="Q37" s="199">
        <v>6</v>
      </c>
    </row>
    <row r="38" spans="1:17" ht="15.75">
      <c r="A38" s="102" t="s">
        <v>199</v>
      </c>
      <c r="B38" s="197">
        <v>18</v>
      </c>
      <c r="C38" s="198">
        <v>0</v>
      </c>
      <c r="D38" s="199">
        <v>21</v>
      </c>
      <c r="E38" s="197">
        <v>0</v>
      </c>
      <c r="F38" s="199">
        <v>0</v>
      </c>
      <c r="G38" s="197">
        <v>1</v>
      </c>
      <c r="H38" s="198">
        <v>0</v>
      </c>
      <c r="I38" s="199">
        <v>12</v>
      </c>
      <c r="J38" s="197">
        <v>23</v>
      </c>
      <c r="K38" s="198">
        <v>0</v>
      </c>
      <c r="L38" s="199">
        <v>18</v>
      </c>
      <c r="M38" s="197">
        <v>0</v>
      </c>
      <c r="N38" s="199">
        <v>1</v>
      </c>
      <c r="O38" s="197">
        <v>2</v>
      </c>
      <c r="P38" s="198">
        <v>2</v>
      </c>
      <c r="Q38" s="199">
        <v>9</v>
      </c>
    </row>
    <row r="39" spans="1:17" ht="15.75">
      <c r="A39" s="98" t="s">
        <v>200</v>
      </c>
      <c r="B39" s="197">
        <v>177</v>
      </c>
      <c r="C39" s="198">
        <v>4</v>
      </c>
      <c r="D39" s="199">
        <v>511</v>
      </c>
      <c r="E39" s="197">
        <v>75</v>
      </c>
      <c r="F39" s="199">
        <v>4</v>
      </c>
      <c r="G39" s="197">
        <v>62</v>
      </c>
      <c r="H39" s="198">
        <v>5</v>
      </c>
      <c r="I39" s="199">
        <v>58</v>
      </c>
      <c r="J39" s="197">
        <v>184</v>
      </c>
      <c r="K39" s="198">
        <v>5</v>
      </c>
      <c r="L39" s="199">
        <v>248</v>
      </c>
      <c r="M39" s="197">
        <v>90</v>
      </c>
      <c r="N39" s="199">
        <v>5</v>
      </c>
      <c r="O39" s="197">
        <v>35</v>
      </c>
      <c r="P39" s="198">
        <v>8</v>
      </c>
      <c r="Q39" s="199">
        <v>76</v>
      </c>
    </row>
    <row r="40" spans="1:17" ht="15.75">
      <c r="A40" s="102" t="s">
        <v>201</v>
      </c>
      <c r="B40" s="197">
        <v>57</v>
      </c>
      <c r="C40" s="198">
        <v>1</v>
      </c>
      <c r="D40" s="199">
        <v>60</v>
      </c>
      <c r="E40" s="197">
        <v>5</v>
      </c>
      <c r="F40" s="199">
        <v>12</v>
      </c>
      <c r="G40" s="197">
        <v>18</v>
      </c>
      <c r="H40" s="198">
        <v>8</v>
      </c>
      <c r="I40" s="199">
        <v>29</v>
      </c>
      <c r="J40" s="197">
        <v>41</v>
      </c>
      <c r="K40" s="198">
        <v>1</v>
      </c>
      <c r="L40" s="199">
        <v>46</v>
      </c>
      <c r="M40" s="197">
        <v>27</v>
      </c>
      <c r="N40" s="199">
        <v>11</v>
      </c>
      <c r="O40" s="197">
        <v>12</v>
      </c>
      <c r="P40" s="198">
        <v>5</v>
      </c>
      <c r="Q40" s="199">
        <v>25</v>
      </c>
    </row>
    <row r="41" spans="1:17" ht="15.75">
      <c r="A41" s="98" t="s">
        <v>348</v>
      </c>
      <c r="B41" s="197">
        <v>297</v>
      </c>
      <c r="C41" s="198">
        <v>5</v>
      </c>
      <c r="D41" s="199">
        <v>238</v>
      </c>
      <c r="E41" s="197">
        <v>107</v>
      </c>
      <c r="F41" s="199">
        <v>5</v>
      </c>
      <c r="G41" s="197">
        <v>119</v>
      </c>
      <c r="H41" s="198">
        <v>4</v>
      </c>
      <c r="I41" s="199">
        <v>98</v>
      </c>
      <c r="J41" s="197">
        <v>238</v>
      </c>
      <c r="K41" s="198">
        <v>7</v>
      </c>
      <c r="L41" s="199">
        <v>316</v>
      </c>
      <c r="M41" s="197">
        <v>131</v>
      </c>
      <c r="N41" s="199">
        <v>6</v>
      </c>
      <c r="O41" s="197">
        <v>80</v>
      </c>
      <c r="P41" s="198">
        <v>15</v>
      </c>
      <c r="Q41" s="199">
        <v>87</v>
      </c>
    </row>
    <row r="42" spans="1:17" ht="15.75">
      <c r="A42" s="102" t="s">
        <v>202</v>
      </c>
      <c r="B42" s="197">
        <v>7045</v>
      </c>
      <c r="C42" s="198">
        <v>27</v>
      </c>
      <c r="D42" s="199">
        <v>7876</v>
      </c>
      <c r="E42" s="197">
        <v>2967</v>
      </c>
      <c r="F42" s="199">
        <v>46</v>
      </c>
      <c r="G42" s="197">
        <v>2864</v>
      </c>
      <c r="H42" s="198">
        <v>53</v>
      </c>
      <c r="I42" s="199">
        <v>2433</v>
      </c>
      <c r="J42" s="197">
        <v>6351</v>
      </c>
      <c r="K42" s="198">
        <v>22</v>
      </c>
      <c r="L42" s="199">
        <v>8359</v>
      </c>
      <c r="M42" s="197">
        <v>3976</v>
      </c>
      <c r="N42" s="199">
        <v>70</v>
      </c>
      <c r="O42" s="197">
        <v>2236</v>
      </c>
      <c r="P42" s="198">
        <v>58</v>
      </c>
      <c r="Q42" s="199">
        <v>2696</v>
      </c>
    </row>
    <row r="43" spans="1:17" ht="15.75">
      <c r="A43" s="98" t="s">
        <v>203</v>
      </c>
      <c r="B43" s="197">
        <v>1009</v>
      </c>
      <c r="C43" s="198">
        <v>9</v>
      </c>
      <c r="D43" s="199">
        <v>985</v>
      </c>
      <c r="E43" s="197">
        <v>364</v>
      </c>
      <c r="F43" s="199">
        <v>25</v>
      </c>
      <c r="G43" s="197">
        <v>447</v>
      </c>
      <c r="H43" s="198">
        <v>39</v>
      </c>
      <c r="I43" s="199">
        <v>325</v>
      </c>
      <c r="J43" s="197">
        <v>922</v>
      </c>
      <c r="K43" s="198">
        <v>13</v>
      </c>
      <c r="L43" s="199">
        <v>1001</v>
      </c>
      <c r="M43" s="197">
        <v>505</v>
      </c>
      <c r="N43" s="199">
        <v>39</v>
      </c>
      <c r="O43" s="197">
        <v>366</v>
      </c>
      <c r="P43" s="198">
        <v>48</v>
      </c>
      <c r="Q43" s="199">
        <v>341</v>
      </c>
    </row>
    <row r="44" spans="1:17" ht="15.75">
      <c r="A44" s="102" t="s">
        <v>204</v>
      </c>
      <c r="B44" s="197">
        <v>9</v>
      </c>
      <c r="C44" s="198">
        <v>0</v>
      </c>
      <c r="D44" s="199">
        <v>19</v>
      </c>
      <c r="E44" s="197">
        <v>1</v>
      </c>
      <c r="F44" s="199">
        <v>1</v>
      </c>
      <c r="G44" s="197">
        <v>5</v>
      </c>
      <c r="H44" s="198">
        <v>0</v>
      </c>
      <c r="I44" s="199">
        <v>12</v>
      </c>
      <c r="J44" s="197">
        <v>11</v>
      </c>
      <c r="K44" s="198">
        <v>3</v>
      </c>
      <c r="L44" s="199">
        <v>29</v>
      </c>
      <c r="M44" s="197">
        <v>9</v>
      </c>
      <c r="N44" s="199">
        <v>7</v>
      </c>
      <c r="O44" s="197">
        <v>1</v>
      </c>
      <c r="P44" s="198">
        <v>2</v>
      </c>
      <c r="Q44" s="199">
        <v>13</v>
      </c>
    </row>
    <row r="45" spans="1:17" ht="15.75">
      <c r="A45" s="98" t="s">
        <v>205</v>
      </c>
      <c r="B45" s="197">
        <v>34</v>
      </c>
      <c r="C45" s="198">
        <v>2</v>
      </c>
      <c r="D45" s="199">
        <v>43</v>
      </c>
      <c r="E45" s="197">
        <v>11</v>
      </c>
      <c r="F45" s="199">
        <v>0</v>
      </c>
      <c r="G45" s="197">
        <v>8</v>
      </c>
      <c r="H45" s="198">
        <v>2</v>
      </c>
      <c r="I45" s="199">
        <v>20</v>
      </c>
      <c r="J45" s="197">
        <v>30</v>
      </c>
      <c r="K45" s="198">
        <v>4</v>
      </c>
      <c r="L45" s="199">
        <v>52</v>
      </c>
      <c r="M45" s="197">
        <v>13</v>
      </c>
      <c r="N45" s="199">
        <v>1</v>
      </c>
      <c r="O45" s="197">
        <v>5</v>
      </c>
      <c r="P45" s="198">
        <v>2</v>
      </c>
      <c r="Q45" s="199">
        <v>25</v>
      </c>
    </row>
    <row r="46" spans="1:17" ht="15.75">
      <c r="A46" s="102" t="s">
        <v>206</v>
      </c>
      <c r="B46" s="197">
        <v>265</v>
      </c>
      <c r="C46" s="198">
        <v>7</v>
      </c>
      <c r="D46" s="199">
        <v>214</v>
      </c>
      <c r="E46" s="197">
        <v>60</v>
      </c>
      <c r="F46" s="199">
        <v>4</v>
      </c>
      <c r="G46" s="197">
        <v>72</v>
      </c>
      <c r="H46" s="198">
        <v>10</v>
      </c>
      <c r="I46" s="199">
        <v>83</v>
      </c>
      <c r="J46" s="197">
        <v>208</v>
      </c>
      <c r="K46" s="198">
        <v>3</v>
      </c>
      <c r="L46" s="199">
        <v>246</v>
      </c>
      <c r="M46" s="197">
        <v>101</v>
      </c>
      <c r="N46" s="199">
        <v>2</v>
      </c>
      <c r="O46" s="197">
        <v>72</v>
      </c>
      <c r="P46" s="198">
        <v>9</v>
      </c>
      <c r="Q46" s="199">
        <v>82</v>
      </c>
    </row>
    <row r="47" spans="1:17" ht="15.75">
      <c r="A47" s="98" t="s">
        <v>207</v>
      </c>
      <c r="B47" s="197">
        <v>32</v>
      </c>
      <c r="C47" s="198">
        <v>1</v>
      </c>
      <c r="D47" s="199">
        <v>153</v>
      </c>
      <c r="E47" s="197">
        <v>4</v>
      </c>
      <c r="F47" s="199">
        <v>3</v>
      </c>
      <c r="G47" s="197">
        <v>8</v>
      </c>
      <c r="H47" s="198">
        <v>6</v>
      </c>
      <c r="I47" s="199">
        <v>39</v>
      </c>
      <c r="J47" s="197">
        <v>20</v>
      </c>
      <c r="K47" s="198">
        <v>1</v>
      </c>
      <c r="L47" s="199">
        <v>151</v>
      </c>
      <c r="M47" s="197">
        <v>10</v>
      </c>
      <c r="N47" s="199">
        <v>9</v>
      </c>
      <c r="O47" s="197">
        <v>4</v>
      </c>
      <c r="P47" s="198">
        <v>2</v>
      </c>
      <c r="Q47" s="199">
        <v>45</v>
      </c>
    </row>
    <row r="48" spans="1:17" ht="15.75">
      <c r="A48" s="102" t="s">
        <v>208</v>
      </c>
      <c r="B48" s="197">
        <v>17</v>
      </c>
      <c r="C48" s="198">
        <v>0</v>
      </c>
      <c r="D48" s="199">
        <v>29</v>
      </c>
      <c r="E48" s="197">
        <v>15</v>
      </c>
      <c r="F48" s="199">
        <v>0</v>
      </c>
      <c r="G48" s="197">
        <v>23</v>
      </c>
      <c r="H48" s="198">
        <v>5</v>
      </c>
      <c r="I48" s="199">
        <v>16</v>
      </c>
      <c r="J48" s="197">
        <v>17</v>
      </c>
      <c r="K48" s="198">
        <v>1</v>
      </c>
      <c r="L48" s="199">
        <v>28</v>
      </c>
      <c r="M48" s="197">
        <v>18</v>
      </c>
      <c r="N48" s="199">
        <v>4</v>
      </c>
      <c r="O48" s="197">
        <v>11</v>
      </c>
      <c r="P48" s="198">
        <v>2</v>
      </c>
      <c r="Q48" s="199">
        <v>19</v>
      </c>
    </row>
    <row r="49" spans="1:17" ht="15.75">
      <c r="A49" s="98" t="s">
        <v>209</v>
      </c>
      <c r="B49" s="197">
        <v>398</v>
      </c>
      <c r="C49" s="198">
        <v>1</v>
      </c>
      <c r="D49" s="199">
        <v>371</v>
      </c>
      <c r="E49" s="197">
        <v>128</v>
      </c>
      <c r="F49" s="199">
        <v>10</v>
      </c>
      <c r="G49" s="197">
        <v>105</v>
      </c>
      <c r="H49" s="198">
        <v>9</v>
      </c>
      <c r="I49" s="199">
        <v>72</v>
      </c>
      <c r="J49" s="197">
        <v>357</v>
      </c>
      <c r="K49" s="198">
        <v>3</v>
      </c>
      <c r="L49" s="199">
        <v>278</v>
      </c>
      <c r="M49" s="197">
        <v>154</v>
      </c>
      <c r="N49" s="199">
        <v>13</v>
      </c>
      <c r="O49" s="197">
        <v>61</v>
      </c>
      <c r="P49" s="198">
        <v>9</v>
      </c>
      <c r="Q49" s="199">
        <v>81</v>
      </c>
    </row>
    <row r="50" spans="1:17" ht="15.75">
      <c r="A50" s="102" t="s">
        <v>210</v>
      </c>
      <c r="B50" s="197">
        <v>287</v>
      </c>
      <c r="C50" s="198">
        <v>19</v>
      </c>
      <c r="D50" s="199">
        <v>411</v>
      </c>
      <c r="E50" s="197">
        <v>105</v>
      </c>
      <c r="F50" s="199">
        <v>15</v>
      </c>
      <c r="G50" s="197">
        <v>77</v>
      </c>
      <c r="H50" s="198">
        <v>24</v>
      </c>
      <c r="I50" s="199">
        <v>133</v>
      </c>
      <c r="J50" s="197">
        <v>259</v>
      </c>
      <c r="K50" s="198">
        <v>14</v>
      </c>
      <c r="L50" s="199">
        <v>519</v>
      </c>
      <c r="M50" s="197">
        <v>104</v>
      </c>
      <c r="N50" s="199">
        <v>34</v>
      </c>
      <c r="O50" s="197">
        <v>85</v>
      </c>
      <c r="P50" s="198">
        <v>36</v>
      </c>
      <c r="Q50" s="199">
        <v>151</v>
      </c>
    </row>
    <row r="51" spans="1:17" ht="15.75">
      <c r="A51" s="98" t="s">
        <v>211</v>
      </c>
      <c r="B51" s="197">
        <v>58</v>
      </c>
      <c r="C51" s="198">
        <v>6</v>
      </c>
      <c r="D51" s="199">
        <v>129</v>
      </c>
      <c r="E51" s="197">
        <v>7</v>
      </c>
      <c r="F51" s="199">
        <v>12</v>
      </c>
      <c r="G51" s="197">
        <v>13</v>
      </c>
      <c r="H51" s="198">
        <v>4</v>
      </c>
      <c r="I51" s="199">
        <v>65</v>
      </c>
      <c r="J51" s="197">
        <v>54</v>
      </c>
      <c r="K51" s="198">
        <v>7</v>
      </c>
      <c r="L51" s="199">
        <v>157</v>
      </c>
      <c r="M51" s="197">
        <v>13</v>
      </c>
      <c r="N51" s="199">
        <v>5</v>
      </c>
      <c r="O51" s="197">
        <v>9</v>
      </c>
      <c r="P51" s="198">
        <v>7</v>
      </c>
      <c r="Q51" s="199">
        <v>60</v>
      </c>
    </row>
    <row r="52" spans="1:17" ht="15.75">
      <c r="A52" s="102" t="s">
        <v>212</v>
      </c>
      <c r="B52" s="197">
        <v>84</v>
      </c>
      <c r="C52" s="198">
        <v>1</v>
      </c>
      <c r="D52" s="199">
        <v>98</v>
      </c>
      <c r="E52" s="197">
        <v>28</v>
      </c>
      <c r="F52" s="199">
        <v>4</v>
      </c>
      <c r="G52" s="197">
        <v>18</v>
      </c>
      <c r="H52" s="198">
        <v>2</v>
      </c>
      <c r="I52" s="199">
        <v>41</v>
      </c>
      <c r="J52" s="197">
        <v>79</v>
      </c>
      <c r="K52" s="198">
        <v>1</v>
      </c>
      <c r="L52" s="199">
        <v>101</v>
      </c>
      <c r="M52" s="197">
        <v>35</v>
      </c>
      <c r="N52" s="199">
        <v>2</v>
      </c>
      <c r="O52" s="197">
        <v>30</v>
      </c>
      <c r="P52" s="198">
        <v>2</v>
      </c>
      <c r="Q52" s="199">
        <v>79</v>
      </c>
    </row>
    <row r="53" spans="1:17" ht="15.75">
      <c r="A53" s="98" t="s">
        <v>213</v>
      </c>
      <c r="B53" s="197">
        <v>129</v>
      </c>
      <c r="C53" s="198">
        <v>12</v>
      </c>
      <c r="D53" s="199">
        <v>300</v>
      </c>
      <c r="E53" s="197">
        <v>33</v>
      </c>
      <c r="F53" s="199">
        <v>8</v>
      </c>
      <c r="G53" s="197">
        <v>32</v>
      </c>
      <c r="H53" s="198">
        <v>12</v>
      </c>
      <c r="I53" s="199">
        <v>116</v>
      </c>
      <c r="J53" s="197">
        <v>93</v>
      </c>
      <c r="K53" s="198">
        <v>5</v>
      </c>
      <c r="L53" s="199">
        <v>359</v>
      </c>
      <c r="M53" s="197">
        <v>47</v>
      </c>
      <c r="N53" s="199">
        <v>4</v>
      </c>
      <c r="O53" s="197">
        <v>37</v>
      </c>
      <c r="P53" s="198">
        <v>12</v>
      </c>
      <c r="Q53" s="199">
        <v>141</v>
      </c>
    </row>
    <row r="54" spans="1:17" ht="15.75">
      <c r="A54" s="102" t="s">
        <v>214</v>
      </c>
      <c r="B54" s="197">
        <v>123</v>
      </c>
      <c r="C54" s="198">
        <v>5</v>
      </c>
      <c r="D54" s="199">
        <v>241</v>
      </c>
      <c r="E54" s="197">
        <v>12</v>
      </c>
      <c r="F54" s="199">
        <v>5</v>
      </c>
      <c r="G54" s="197">
        <v>19</v>
      </c>
      <c r="H54" s="198">
        <v>4</v>
      </c>
      <c r="I54" s="199">
        <v>72</v>
      </c>
      <c r="J54" s="197">
        <v>96</v>
      </c>
      <c r="K54" s="198">
        <v>1</v>
      </c>
      <c r="L54" s="199">
        <v>254</v>
      </c>
      <c r="M54" s="197">
        <v>28</v>
      </c>
      <c r="N54" s="199">
        <v>1</v>
      </c>
      <c r="O54" s="197">
        <v>19</v>
      </c>
      <c r="P54" s="198">
        <v>9</v>
      </c>
      <c r="Q54" s="199">
        <v>98</v>
      </c>
    </row>
    <row r="55" spans="1:17" ht="15.75">
      <c r="A55" s="98" t="s">
        <v>215</v>
      </c>
      <c r="B55" s="197">
        <v>99</v>
      </c>
      <c r="C55" s="198">
        <v>11</v>
      </c>
      <c r="D55" s="199">
        <v>48</v>
      </c>
      <c r="E55" s="197">
        <v>14</v>
      </c>
      <c r="F55" s="199">
        <v>2</v>
      </c>
      <c r="G55" s="197">
        <v>11</v>
      </c>
      <c r="H55" s="198">
        <v>7</v>
      </c>
      <c r="I55" s="199">
        <v>14</v>
      </c>
      <c r="J55" s="197">
        <v>112</v>
      </c>
      <c r="K55" s="198">
        <v>7</v>
      </c>
      <c r="L55" s="199">
        <v>64</v>
      </c>
      <c r="M55" s="197">
        <v>11</v>
      </c>
      <c r="N55" s="199">
        <v>10</v>
      </c>
      <c r="O55" s="197">
        <v>4</v>
      </c>
      <c r="P55" s="198">
        <v>1</v>
      </c>
      <c r="Q55" s="199">
        <v>9</v>
      </c>
    </row>
    <row r="56" spans="1:17" ht="15.75">
      <c r="A56" s="102" t="s">
        <v>216</v>
      </c>
      <c r="B56" s="197">
        <v>186</v>
      </c>
      <c r="C56" s="198">
        <v>7</v>
      </c>
      <c r="D56" s="199">
        <v>457</v>
      </c>
      <c r="E56" s="197">
        <v>94</v>
      </c>
      <c r="F56" s="199">
        <v>9</v>
      </c>
      <c r="G56" s="197">
        <v>72</v>
      </c>
      <c r="H56" s="198">
        <v>9</v>
      </c>
      <c r="I56" s="199">
        <v>136</v>
      </c>
      <c r="J56" s="197">
        <v>144</v>
      </c>
      <c r="K56" s="198">
        <v>6</v>
      </c>
      <c r="L56" s="199">
        <v>509</v>
      </c>
      <c r="M56" s="197">
        <v>110</v>
      </c>
      <c r="N56" s="199">
        <v>7</v>
      </c>
      <c r="O56" s="197">
        <v>44</v>
      </c>
      <c r="P56" s="198">
        <v>4</v>
      </c>
      <c r="Q56" s="199">
        <v>127</v>
      </c>
    </row>
    <row r="57" spans="1:17" ht="15.75">
      <c r="A57" s="98" t="s">
        <v>217</v>
      </c>
      <c r="B57" s="197">
        <v>26</v>
      </c>
      <c r="C57" s="198">
        <v>2</v>
      </c>
      <c r="D57" s="199">
        <v>13</v>
      </c>
      <c r="E57" s="197">
        <v>2</v>
      </c>
      <c r="F57" s="199">
        <v>3</v>
      </c>
      <c r="G57" s="197">
        <v>6</v>
      </c>
      <c r="H57" s="198">
        <v>14</v>
      </c>
      <c r="I57" s="199">
        <v>12</v>
      </c>
      <c r="J57" s="197">
        <v>24</v>
      </c>
      <c r="K57" s="198">
        <v>3</v>
      </c>
      <c r="L57" s="199">
        <v>2</v>
      </c>
      <c r="M57" s="197">
        <v>13</v>
      </c>
      <c r="N57" s="199">
        <v>8</v>
      </c>
      <c r="O57" s="197">
        <v>8</v>
      </c>
      <c r="P57" s="198">
        <v>3</v>
      </c>
      <c r="Q57" s="199">
        <v>9</v>
      </c>
    </row>
    <row r="58" spans="1:17" ht="15.75">
      <c r="A58" s="102" t="s">
        <v>218</v>
      </c>
      <c r="B58" s="197">
        <v>46</v>
      </c>
      <c r="C58" s="198">
        <v>18</v>
      </c>
      <c r="D58" s="199">
        <v>72</v>
      </c>
      <c r="E58" s="197">
        <v>10</v>
      </c>
      <c r="F58" s="199">
        <v>7</v>
      </c>
      <c r="G58" s="197">
        <v>4</v>
      </c>
      <c r="H58" s="198">
        <v>14</v>
      </c>
      <c r="I58" s="199">
        <v>28</v>
      </c>
      <c r="J58" s="197">
        <v>53</v>
      </c>
      <c r="K58" s="198">
        <v>24</v>
      </c>
      <c r="L58" s="199">
        <v>101</v>
      </c>
      <c r="M58" s="197">
        <v>6</v>
      </c>
      <c r="N58" s="199">
        <v>11</v>
      </c>
      <c r="O58" s="197">
        <v>13</v>
      </c>
      <c r="P58" s="198">
        <v>8</v>
      </c>
      <c r="Q58" s="199">
        <v>23</v>
      </c>
    </row>
    <row r="59" spans="1:17" ht="15.75">
      <c r="A59" s="98" t="s">
        <v>219</v>
      </c>
      <c r="B59" s="197">
        <v>23</v>
      </c>
      <c r="C59" s="198">
        <v>0</v>
      </c>
      <c r="D59" s="199">
        <v>28</v>
      </c>
      <c r="E59" s="197">
        <v>4</v>
      </c>
      <c r="F59" s="199">
        <v>5</v>
      </c>
      <c r="G59" s="197">
        <v>11</v>
      </c>
      <c r="H59" s="198">
        <v>2</v>
      </c>
      <c r="I59" s="199">
        <v>7</v>
      </c>
      <c r="J59" s="197">
        <v>20</v>
      </c>
      <c r="K59" s="198">
        <v>1</v>
      </c>
      <c r="L59" s="199">
        <v>24</v>
      </c>
      <c r="M59" s="197">
        <v>16</v>
      </c>
      <c r="N59" s="199">
        <v>1</v>
      </c>
      <c r="O59" s="197">
        <v>5</v>
      </c>
      <c r="P59" s="198">
        <v>2</v>
      </c>
      <c r="Q59" s="199">
        <v>5</v>
      </c>
    </row>
    <row r="60" spans="1:17" ht="15.75">
      <c r="A60" s="102" t="s">
        <v>220</v>
      </c>
      <c r="B60" s="197">
        <v>46</v>
      </c>
      <c r="C60" s="198">
        <v>4</v>
      </c>
      <c r="D60" s="199">
        <v>162</v>
      </c>
      <c r="E60" s="197">
        <v>24</v>
      </c>
      <c r="F60" s="199">
        <v>7</v>
      </c>
      <c r="G60" s="197">
        <v>29</v>
      </c>
      <c r="H60" s="198">
        <v>2</v>
      </c>
      <c r="I60" s="199">
        <v>50</v>
      </c>
      <c r="J60" s="197">
        <v>44</v>
      </c>
      <c r="K60" s="198">
        <v>4</v>
      </c>
      <c r="L60" s="199">
        <v>182</v>
      </c>
      <c r="M60" s="197">
        <v>34</v>
      </c>
      <c r="N60" s="199">
        <v>7</v>
      </c>
      <c r="O60" s="197">
        <v>18</v>
      </c>
      <c r="P60" s="198">
        <v>4</v>
      </c>
      <c r="Q60" s="199">
        <v>68</v>
      </c>
    </row>
    <row r="61" spans="1:17" ht="15.75">
      <c r="A61" s="98" t="s">
        <v>221</v>
      </c>
      <c r="B61" s="197">
        <v>20</v>
      </c>
      <c r="C61" s="198">
        <v>1</v>
      </c>
      <c r="D61" s="199">
        <v>68</v>
      </c>
      <c r="E61" s="197">
        <v>18</v>
      </c>
      <c r="F61" s="199">
        <v>2</v>
      </c>
      <c r="G61" s="197">
        <v>12</v>
      </c>
      <c r="H61" s="198">
        <v>6</v>
      </c>
      <c r="I61" s="199">
        <v>24</v>
      </c>
      <c r="J61" s="197">
        <v>37</v>
      </c>
      <c r="K61" s="198">
        <v>5</v>
      </c>
      <c r="L61" s="199">
        <v>50</v>
      </c>
      <c r="M61" s="197">
        <v>20</v>
      </c>
      <c r="N61" s="199">
        <v>6</v>
      </c>
      <c r="O61" s="197">
        <v>10</v>
      </c>
      <c r="P61" s="198">
        <v>5</v>
      </c>
      <c r="Q61" s="199">
        <v>39</v>
      </c>
    </row>
    <row r="62" spans="1:17" ht="15.75">
      <c r="A62" s="102" t="s">
        <v>222</v>
      </c>
      <c r="B62" s="197">
        <v>105</v>
      </c>
      <c r="C62" s="198">
        <v>1</v>
      </c>
      <c r="D62" s="199">
        <v>195</v>
      </c>
      <c r="E62" s="197">
        <v>20</v>
      </c>
      <c r="F62" s="199">
        <v>6</v>
      </c>
      <c r="G62" s="197">
        <v>27</v>
      </c>
      <c r="H62" s="198">
        <v>5</v>
      </c>
      <c r="I62" s="199">
        <v>61</v>
      </c>
      <c r="J62" s="197">
        <v>119</v>
      </c>
      <c r="K62" s="198">
        <v>4</v>
      </c>
      <c r="L62" s="199">
        <v>249</v>
      </c>
      <c r="M62" s="197">
        <v>38</v>
      </c>
      <c r="N62" s="199">
        <v>5</v>
      </c>
      <c r="O62" s="197">
        <v>24</v>
      </c>
      <c r="P62" s="198">
        <v>10</v>
      </c>
      <c r="Q62" s="199">
        <v>55</v>
      </c>
    </row>
    <row r="63" spans="1:17" ht="15.75">
      <c r="A63" s="98" t="s">
        <v>223</v>
      </c>
      <c r="B63" s="197">
        <v>130</v>
      </c>
      <c r="C63" s="198">
        <v>2</v>
      </c>
      <c r="D63" s="199">
        <v>280</v>
      </c>
      <c r="E63" s="197">
        <v>44</v>
      </c>
      <c r="F63" s="199">
        <v>10</v>
      </c>
      <c r="G63" s="197">
        <v>50</v>
      </c>
      <c r="H63" s="198">
        <v>5</v>
      </c>
      <c r="I63" s="199">
        <v>57</v>
      </c>
      <c r="J63" s="197">
        <v>122</v>
      </c>
      <c r="K63" s="198">
        <v>6</v>
      </c>
      <c r="L63" s="199">
        <v>249</v>
      </c>
      <c r="M63" s="197">
        <v>56</v>
      </c>
      <c r="N63" s="199">
        <v>8</v>
      </c>
      <c r="O63" s="197">
        <v>45</v>
      </c>
      <c r="P63" s="198">
        <v>12</v>
      </c>
      <c r="Q63" s="199">
        <v>59</v>
      </c>
    </row>
    <row r="64" spans="1:17" ht="15.75">
      <c r="A64" s="102" t="s">
        <v>224</v>
      </c>
      <c r="B64" s="197">
        <v>21</v>
      </c>
      <c r="C64" s="198">
        <v>0</v>
      </c>
      <c r="D64" s="199">
        <v>41</v>
      </c>
      <c r="E64" s="197">
        <v>4</v>
      </c>
      <c r="F64" s="199">
        <v>0</v>
      </c>
      <c r="G64" s="197">
        <v>6</v>
      </c>
      <c r="H64" s="198">
        <v>0</v>
      </c>
      <c r="I64" s="199">
        <v>10</v>
      </c>
      <c r="J64" s="197">
        <v>25</v>
      </c>
      <c r="K64" s="198">
        <v>2</v>
      </c>
      <c r="L64" s="199">
        <v>11</v>
      </c>
      <c r="M64" s="197">
        <v>7</v>
      </c>
      <c r="N64" s="199">
        <v>0</v>
      </c>
      <c r="O64" s="197">
        <v>1</v>
      </c>
      <c r="P64" s="198">
        <v>0</v>
      </c>
      <c r="Q64" s="199">
        <v>1</v>
      </c>
    </row>
    <row r="65" spans="1:17" ht="15.75">
      <c r="A65" s="98" t="s">
        <v>225</v>
      </c>
      <c r="B65" s="197">
        <v>9</v>
      </c>
      <c r="C65" s="198">
        <v>1</v>
      </c>
      <c r="D65" s="199">
        <v>28</v>
      </c>
      <c r="E65" s="197">
        <v>7</v>
      </c>
      <c r="F65" s="199">
        <v>0</v>
      </c>
      <c r="G65" s="197">
        <v>7</v>
      </c>
      <c r="H65" s="198">
        <v>6</v>
      </c>
      <c r="I65" s="199">
        <v>8</v>
      </c>
      <c r="J65" s="197">
        <v>11</v>
      </c>
      <c r="K65" s="198">
        <v>3</v>
      </c>
      <c r="L65" s="199">
        <v>59</v>
      </c>
      <c r="M65" s="197">
        <v>4</v>
      </c>
      <c r="N65" s="199">
        <v>2</v>
      </c>
      <c r="O65" s="197">
        <v>3</v>
      </c>
      <c r="P65" s="198">
        <v>1</v>
      </c>
      <c r="Q65" s="199">
        <v>15</v>
      </c>
    </row>
    <row r="66" spans="1:17" ht="15.75">
      <c r="A66" s="102" t="s">
        <v>226</v>
      </c>
      <c r="B66" s="197">
        <v>64</v>
      </c>
      <c r="C66" s="198">
        <v>6</v>
      </c>
      <c r="D66" s="199">
        <v>157</v>
      </c>
      <c r="E66" s="197">
        <v>24</v>
      </c>
      <c r="F66" s="199">
        <v>2</v>
      </c>
      <c r="G66" s="197">
        <v>14</v>
      </c>
      <c r="H66" s="198">
        <v>5</v>
      </c>
      <c r="I66" s="199">
        <v>45</v>
      </c>
      <c r="J66" s="197">
        <v>72</v>
      </c>
      <c r="K66" s="198">
        <v>3</v>
      </c>
      <c r="L66" s="199">
        <v>103</v>
      </c>
      <c r="M66" s="197">
        <v>17</v>
      </c>
      <c r="N66" s="199">
        <v>5</v>
      </c>
      <c r="O66" s="197">
        <v>17</v>
      </c>
      <c r="P66" s="198">
        <v>3</v>
      </c>
      <c r="Q66" s="199">
        <v>39</v>
      </c>
    </row>
    <row r="67" spans="1:17" ht="15.75">
      <c r="A67" s="98" t="s">
        <v>227</v>
      </c>
      <c r="B67" s="197">
        <v>130</v>
      </c>
      <c r="C67" s="198">
        <v>4</v>
      </c>
      <c r="D67" s="199">
        <v>405</v>
      </c>
      <c r="E67" s="197">
        <v>27</v>
      </c>
      <c r="F67" s="199">
        <v>3</v>
      </c>
      <c r="G67" s="197">
        <v>37</v>
      </c>
      <c r="H67" s="198">
        <v>13</v>
      </c>
      <c r="I67" s="199">
        <v>113</v>
      </c>
      <c r="J67" s="197">
        <v>126</v>
      </c>
      <c r="K67" s="198">
        <v>4</v>
      </c>
      <c r="L67" s="199">
        <v>481</v>
      </c>
      <c r="M67" s="197">
        <v>52</v>
      </c>
      <c r="N67" s="199">
        <v>13</v>
      </c>
      <c r="O67" s="197">
        <v>42</v>
      </c>
      <c r="P67" s="198">
        <v>14</v>
      </c>
      <c r="Q67" s="199">
        <v>121</v>
      </c>
    </row>
    <row r="68" spans="1:17" ht="15.75">
      <c r="A68" s="102" t="s">
        <v>228</v>
      </c>
      <c r="B68" s="197">
        <v>42</v>
      </c>
      <c r="C68" s="198">
        <v>3</v>
      </c>
      <c r="D68" s="199">
        <v>95</v>
      </c>
      <c r="E68" s="197">
        <v>13</v>
      </c>
      <c r="F68" s="199">
        <v>1</v>
      </c>
      <c r="G68" s="197">
        <v>10</v>
      </c>
      <c r="H68" s="198">
        <v>7</v>
      </c>
      <c r="I68" s="199">
        <v>40</v>
      </c>
      <c r="J68" s="197">
        <v>51</v>
      </c>
      <c r="K68" s="198">
        <v>5</v>
      </c>
      <c r="L68" s="199">
        <v>93</v>
      </c>
      <c r="M68" s="197">
        <v>14</v>
      </c>
      <c r="N68" s="199">
        <v>5</v>
      </c>
      <c r="O68" s="197">
        <v>4</v>
      </c>
      <c r="P68" s="198">
        <v>5</v>
      </c>
      <c r="Q68" s="199">
        <v>40</v>
      </c>
    </row>
    <row r="69" spans="1:17" ht="15.75">
      <c r="A69" s="98" t="s">
        <v>229</v>
      </c>
      <c r="B69" s="197">
        <v>98</v>
      </c>
      <c r="C69" s="198">
        <v>4</v>
      </c>
      <c r="D69" s="199">
        <v>107</v>
      </c>
      <c r="E69" s="197">
        <v>29</v>
      </c>
      <c r="F69" s="199">
        <v>1</v>
      </c>
      <c r="G69" s="197">
        <v>35</v>
      </c>
      <c r="H69" s="198">
        <v>3</v>
      </c>
      <c r="I69" s="199">
        <v>29</v>
      </c>
      <c r="J69" s="197">
        <v>79</v>
      </c>
      <c r="K69" s="198">
        <v>7</v>
      </c>
      <c r="L69" s="199">
        <v>120</v>
      </c>
      <c r="M69" s="197">
        <v>45</v>
      </c>
      <c r="N69" s="199">
        <v>0</v>
      </c>
      <c r="O69" s="197">
        <v>30</v>
      </c>
      <c r="P69" s="198">
        <v>10</v>
      </c>
      <c r="Q69" s="199">
        <v>30</v>
      </c>
    </row>
    <row r="70" spans="1:17" ht="15.75">
      <c r="A70" s="102" t="s">
        <v>230</v>
      </c>
      <c r="B70" s="197">
        <v>4</v>
      </c>
      <c r="C70" s="198">
        <v>0</v>
      </c>
      <c r="D70" s="199">
        <v>18</v>
      </c>
      <c r="E70" s="197">
        <v>2</v>
      </c>
      <c r="F70" s="199">
        <v>1</v>
      </c>
      <c r="G70" s="197">
        <v>2</v>
      </c>
      <c r="H70" s="198">
        <v>3</v>
      </c>
      <c r="I70" s="199">
        <v>5</v>
      </c>
      <c r="J70" s="197">
        <v>7</v>
      </c>
      <c r="K70" s="198">
        <v>3</v>
      </c>
      <c r="L70" s="199">
        <v>21</v>
      </c>
      <c r="M70" s="197">
        <v>2</v>
      </c>
      <c r="N70" s="199">
        <v>2</v>
      </c>
      <c r="O70" s="197">
        <v>1</v>
      </c>
      <c r="P70" s="198">
        <v>0</v>
      </c>
      <c r="Q70" s="199">
        <v>5</v>
      </c>
    </row>
    <row r="71" spans="1:17" ht="15.75">
      <c r="A71" s="98" t="s">
        <v>231</v>
      </c>
      <c r="B71" s="197">
        <v>243</v>
      </c>
      <c r="C71" s="198">
        <v>1</v>
      </c>
      <c r="D71" s="199">
        <v>207</v>
      </c>
      <c r="E71" s="197">
        <v>25</v>
      </c>
      <c r="F71" s="199">
        <v>4</v>
      </c>
      <c r="G71" s="197">
        <v>18</v>
      </c>
      <c r="H71" s="198">
        <v>1</v>
      </c>
      <c r="I71" s="199">
        <v>66</v>
      </c>
      <c r="J71" s="197">
        <v>225</v>
      </c>
      <c r="K71" s="198">
        <v>9</v>
      </c>
      <c r="L71" s="199">
        <v>273</v>
      </c>
      <c r="M71" s="197">
        <v>39</v>
      </c>
      <c r="N71" s="199">
        <v>0</v>
      </c>
      <c r="O71" s="197">
        <v>14</v>
      </c>
      <c r="P71" s="198">
        <v>1</v>
      </c>
      <c r="Q71" s="199">
        <v>37</v>
      </c>
    </row>
    <row r="72" spans="1:17" ht="15.75">
      <c r="A72" s="102" t="s">
        <v>232</v>
      </c>
      <c r="B72" s="197">
        <v>37</v>
      </c>
      <c r="C72" s="198">
        <v>0</v>
      </c>
      <c r="D72" s="199">
        <v>95</v>
      </c>
      <c r="E72" s="197">
        <v>14</v>
      </c>
      <c r="F72" s="199">
        <v>2</v>
      </c>
      <c r="G72" s="197">
        <v>11</v>
      </c>
      <c r="H72" s="198">
        <v>10</v>
      </c>
      <c r="I72" s="199">
        <v>31</v>
      </c>
      <c r="J72" s="197">
        <v>31</v>
      </c>
      <c r="K72" s="198">
        <v>1</v>
      </c>
      <c r="L72" s="199">
        <v>79</v>
      </c>
      <c r="M72" s="197">
        <v>19</v>
      </c>
      <c r="N72" s="199">
        <v>8</v>
      </c>
      <c r="O72" s="197">
        <v>11</v>
      </c>
      <c r="P72" s="198">
        <v>4</v>
      </c>
      <c r="Q72" s="199">
        <v>36</v>
      </c>
    </row>
    <row r="73" spans="1:17" ht="15.75">
      <c r="A73" s="98" t="s">
        <v>233</v>
      </c>
      <c r="B73" s="197">
        <v>112</v>
      </c>
      <c r="C73" s="198">
        <v>5</v>
      </c>
      <c r="D73" s="199">
        <v>104</v>
      </c>
      <c r="E73" s="197">
        <v>12</v>
      </c>
      <c r="F73" s="199">
        <v>6</v>
      </c>
      <c r="G73" s="197">
        <v>10</v>
      </c>
      <c r="H73" s="198">
        <v>1</v>
      </c>
      <c r="I73" s="199">
        <v>53</v>
      </c>
      <c r="J73" s="197">
        <v>105</v>
      </c>
      <c r="K73" s="198">
        <v>2</v>
      </c>
      <c r="L73" s="199">
        <v>238</v>
      </c>
      <c r="M73" s="197">
        <v>9</v>
      </c>
      <c r="N73" s="199">
        <v>1</v>
      </c>
      <c r="O73" s="197">
        <v>9</v>
      </c>
      <c r="P73" s="198">
        <v>0</v>
      </c>
      <c r="Q73" s="199">
        <v>35</v>
      </c>
    </row>
    <row r="74" spans="1:17" ht="15.75">
      <c r="A74" s="102" t="s">
        <v>234</v>
      </c>
      <c r="B74" s="197">
        <v>23</v>
      </c>
      <c r="C74" s="198">
        <v>3</v>
      </c>
      <c r="D74" s="199">
        <v>77</v>
      </c>
      <c r="E74" s="197">
        <v>13</v>
      </c>
      <c r="F74" s="199">
        <v>2</v>
      </c>
      <c r="G74" s="197">
        <v>7</v>
      </c>
      <c r="H74" s="198">
        <v>4</v>
      </c>
      <c r="I74" s="199">
        <v>17</v>
      </c>
      <c r="J74" s="197">
        <v>34</v>
      </c>
      <c r="K74" s="198">
        <v>3</v>
      </c>
      <c r="L74" s="199">
        <v>81</v>
      </c>
      <c r="M74" s="197">
        <v>7</v>
      </c>
      <c r="N74" s="199">
        <v>3</v>
      </c>
      <c r="O74" s="197">
        <v>8</v>
      </c>
      <c r="P74" s="198">
        <v>6</v>
      </c>
      <c r="Q74" s="199">
        <v>35</v>
      </c>
    </row>
    <row r="75" spans="1:17" ht="15.75">
      <c r="A75" s="98" t="s">
        <v>235</v>
      </c>
      <c r="B75" s="197">
        <v>49</v>
      </c>
      <c r="C75" s="198">
        <v>0</v>
      </c>
      <c r="D75" s="199">
        <v>171</v>
      </c>
      <c r="E75" s="197">
        <v>15</v>
      </c>
      <c r="F75" s="199">
        <v>1</v>
      </c>
      <c r="G75" s="197">
        <v>13</v>
      </c>
      <c r="H75" s="198">
        <v>0</v>
      </c>
      <c r="I75" s="199">
        <v>90</v>
      </c>
      <c r="J75" s="197">
        <v>31</v>
      </c>
      <c r="K75" s="198">
        <v>1</v>
      </c>
      <c r="L75" s="199">
        <v>153</v>
      </c>
      <c r="M75" s="197">
        <v>30</v>
      </c>
      <c r="N75" s="199">
        <v>1</v>
      </c>
      <c r="O75" s="197">
        <v>14</v>
      </c>
      <c r="P75" s="198">
        <v>4</v>
      </c>
      <c r="Q75" s="199">
        <v>94</v>
      </c>
    </row>
    <row r="76" spans="1:17" ht="15.75">
      <c r="A76" s="102" t="s">
        <v>236</v>
      </c>
      <c r="B76" s="197">
        <v>34</v>
      </c>
      <c r="C76" s="198">
        <v>2</v>
      </c>
      <c r="D76" s="199">
        <v>59</v>
      </c>
      <c r="E76" s="197">
        <v>11</v>
      </c>
      <c r="F76" s="199">
        <v>3</v>
      </c>
      <c r="G76" s="197">
        <v>17</v>
      </c>
      <c r="H76" s="198">
        <v>6</v>
      </c>
      <c r="I76" s="199">
        <v>28</v>
      </c>
      <c r="J76" s="197">
        <v>44</v>
      </c>
      <c r="K76" s="198">
        <v>1</v>
      </c>
      <c r="L76" s="199">
        <v>62</v>
      </c>
      <c r="M76" s="197">
        <v>15</v>
      </c>
      <c r="N76" s="199">
        <v>5</v>
      </c>
      <c r="O76" s="197">
        <v>13</v>
      </c>
      <c r="P76" s="198">
        <v>3</v>
      </c>
      <c r="Q76" s="199">
        <v>19</v>
      </c>
    </row>
    <row r="77" spans="1:17" ht="15.75">
      <c r="A77" s="98" t="s">
        <v>237</v>
      </c>
      <c r="B77" s="197">
        <v>6</v>
      </c>
      <c r="C77" s="198">
        <v>2</v>
      </c>
      <c r="D77" s="199">
        <v>38</v>
      </c>
      <c r="E77" s="197">
        <v>4</v>
      </c>
      <c r="F77" s="199">
        <v>1</v>
      </c>
      <c r="G77" s="197">
        <v>4</v>
      </c>
      <c r="H77" s="198">
        <v>1</v>
      </c>
      <c r="I77" s="199">
        <v>12</v>
      </c>
      <c r="J77" s="197">
        <v>2</v>
      </c>
      <c r="K77" s="198">
        <v>1</v>
      </c>
      <c r="L77" s="199">
        <v>15</v>
      </c>
      <c r="M77" s="197">
        <v>2</v>
      </c>
      <c r="N77" s="199">
        <v>3</v>
      </c>
      <c r="O77" s="197">
        <v>0</v>
      </c>
      <c r="P77" s="198">
        <v>2</v>
      </c>
      <c r="Q77" s="199">
        <v>9</v>
      </c>
    </row>
    <row r="78" spans="1:17" ht="15.75">
      <c r="A78" s="102" t="s">
        <v>238</v>
      </c>
      <c r="B78" s="197">
        <v>12</v>
      </c>
      <c r="C78" s="198">
        <v>0</v>
      </c>
      <c r="D78" s="199">
        <v>77</v>
      </c>
      <c r="E78" s="197">
        <v>5</v>
      </c>
      <c r="F78" s="199">
        <v>2</v>
      </c>
      <c r="G78" s="197">
        <v>12</v>
      </c>
      <c r="H78" s="198">
        <v>2</v>
      </c>
      <c r="I78" s="199">
        <v>24</v>
      </c>
      <c r="J78" s="197">
        <v>16</v>
      </c>
      <c r="K78" s="198">
        <v>2</v>
      </c>
      <c r="L78" s="199">
        <v>99</v>
      </c>
      <c r="M78" s="197">
        <v>12</v>
      </c>
      <c r="N78" s="199">
        <v>0</v>
      </c>
      <c r="O78" s="197">
        <v>6</v>
      </c>
      <c r="P78" s="198">
        <v>3</v>
      </c>
      <c r="Q78" s="199">
        <v>25</v>
      </c>
    </row>
    <row r="79" spans="1:17" ht="15.75">
      <c r="A79" s="98" t="s">
        <v>239</v>
      </c>
      <c r="B79" s="197">
        <v>29</v>
      </c>
      <c r="C79" s="198">
        <v>0</v>
      </c>
      <c r="D79" s="199">
        <v>24</v>
      </c>
      <c r="E79" s="197">
        <v>3</v>
      </c>
      <c r="F79" s="199">
        <v>3</v>
      </c>
      <c r="G79" s="197">
        <v>7</v>
      </c>
      <c r="H79" s="198">
        <v>0</v>
      </c>
      <c r="I79" s="199">
        <v>9</v>
      </c>
      <c r="J79" s="197">
        <v>23</v>
      </c>
      <c r="K79" s="198">
        <v>1</v>
      </c>
      <c r="L79" s="199">
        <v>23</v>
      </c>
      <c r="M79" s="197">
        <v>13</v>
      </c>
      <c r="N79" s="199">
        <v>4</v>
      </c>
      <c r="O79" s="197">
        <v>12</v>
      </c>
      <c r="P79" s="198">
        <v>2</v>
      </c>
      <c r="Q79" s="199">
        <v>9</v>
      </c>
    </row>
    <row r="80" spans="1:17" ht="15.75">
      <c r="A80" s="102" t="s">
        <v>240</v>
      </c>
      <c r="B80" s="197">
        <v>66</v>
      </c>
      <c r="C80" s="198">
        <v>1</v>
      </c>
      <c r="D80" s="199">
        <v>71</v>
      </c>
      <c r="E80" s="197">
        <v>11</v>
      </c>
      <c r="F80" s="199">
        <v>0</v>
      </c>
      <c r="G80" s="197">
        <v>16</v>
      </c>
      <c r="H80" s="198">
        <v>0</v>
      </c>
      <c r="I80" s="199">
        <v>8</v>
      </c>
      <c r="J80" s="197">
        <v>70</v>
      </c>
      <c r="K80" s="198">
        <v>3</v>
      </c>
      <c r="L80" s="199">
        <v>44</v>
      </c>
      <c r="M80" s="197">
        <v>17</v>
      </c>
      <c r="N80" s="199">
        <v>0</v>
      </c>
      <c r="O80" s="197">
        <v>10</v>
      </c>
      <c r="P80" s="198">
        <v>0</v>
      </c>
      <c r="Q80" s="199">
        <v>9</v>
      </c>
    </row>
    <row r="81" spans="1:17" ht="15.75">
      <c r="A81" s="98" t="s">
        <v>241</v>
      </c>
      <c r="B81" s="197">
        <v>30</v>
      </c>
      <c r="C81" s="198">
        <v>0</v>
      </c>
      <c r="D81" s="199">
        <v>12</v>
      </c>
      <c r="E81" s="197">
        <v>2</v>
      </c>
      <c r="F81" s="199">
        <v>0</v>
      </c>
      <c r="G81" s="197">
        <v>4</v>
      </c>
      <c r="H81" s="198">
        <v>0</v>
      </c>
      <c r="I81" s="199">
        <v>4</v>
      </c>
      <c r="J81" s="197">
        <v>45</v>
      </c>
      <c r="K81" s="198">
        <v>1</v>
      </c>
      <c r="L81" s="199">
        <v>17</v>
      </c>
      <c r="M81" s="197">
        <v>6</v>
      </c>
      <c r="N81" s="199">
        <v>2</v>
      </c>
      <c r="O81" s="197">
        <v>2</v>
      </c>
      <c r="P81" s="198">
        <v>0</v>
      </c>
      <c r="Q81" s="199">
        <v>4</v>
      </c>
    </row>
    <row r="82" spans="1:17" ht="15.75">
      <c r="A82" s="102" t="s">
        <v>242</v>
      </c>
      <c r="B82" s="197">
        <v>14</v>
      </c>
      <c r="C82" s="198">
        <v>1</v>
      </c>
      <c r="D82" s="199">
        <v>40</v>
      </c>
      <c r="E82" s="197">
        <v>2</v>
      </c>
      <c r="F82" s="199">
        <v>0</v>
      </c>
      <c r="G82" s="197">
        <v>2</v>
      </c>
      <c r="H82" s="198">
        <v>1</v>
      </c>
      <c r="I82" s="199">
        <v>9</v>
      </c>
      <c r="J82" s="197">
        <v>7</v>
      </c>
      <c r="K82" s="198">
        <v>0</v>
      </c>
      <c r="L82" s="199">
        <v>42</v>
      </c>
      <c r="M82" s="197">
        <v>3</v>
      </c>
      <c r="N82" s="199">
        <v>2</v>
      </c>
      <c r="O82" s="197">
        <v>5</v>
      </c>
      <c r="P82" s="198">
        <v>3</v>
      </c>
      <c r="Q82" s="199">
        <v>12</v>
      </c>
    </row>
    <row r="83" spans="1:17" ht="15.75">
      <c r="A83" s="98" t="s">
        <v>243</v>
      </c>
      <c r="B83" s="197">
        <v>6</v>
      </c>
      <c r="C83" s="198">
        <v>0</v>
      </c>
      <c r="D83" s="199">
        <v>22</v>
      </c>
      <c r="E83" s="197">
        <v>0</v>
      </c>
      <c r="F83" s="199">
        <v>0</v>
      </c>
      <c r="G83" s="197">
        <v>0</v>
      </c>
      <c r="H83" s="198">
        <v>0</v>
      </c>
      <c r="I83" s="199">
        <v>11</v>
      </c>
      <c r="J83" s="197">
        <v>1</v>
      </c>
      <c r="K83" s="198">
        <v>0</v>
      </c>
      <c r="L83" s="199">
        <v>20</v>
      </c>
      <c r="M83" s="197">
        <v>0</v>
      </c>
      <c r="N83" s="199">
        <v>0</v>
      </c>
      <c r="O83" s="197">
        <v>0</v>
      </c>
      <c r="P83" s="198">
        <v>0</v>
      </c>
      <c r="Q83" s="199">
        <v>12</v>
      </c>
    </row>
    <row r="84" spans="1:17" ht="15.75">
      <c r="A84" s="102" t="s">
        <v>244</v>
      </c>
      <c r="B84" s="197">
        <v>14</v>
      </c>
      <c r="C84" s="198">
        <v>1</v>
      </c>
      <c r="D84" s="199">
        <v>48</v>
      </c>
      <c r="E84" s="197">
        <v>2</v>
      </c>
      <c r="F84" s="199">
        <v>1</v>
      </c>
      <c r="G84" s="197">
        <v>5</v>
      </c>
      <c r="H84" s="198">
        <v>0</v>
      </c>
      <c r="I84" s="199">
        <v>9</v>
      </c>
      <c r="J84" s="197">
        <v>10</v>
      </c>
      <c r="K84" s="198">
        <v>1</v>
      </c>
      <c r="L84" s="199">
        <v>29</v>
      </c>
      <c r="M84" s="197">
        <v>20</v>
      </c>
      <c r="N84" s="199">
        <v>0</v>
      </c>
      <c r="O84" s="197">
        <v>4</v>
      </c>
      <c r="P84" s="198">
        <v>0</v>
      </c>
      <c r="Q84" s="199">
        <v>100</v>
      </c>
    </row>
    <row r="85" spans="1:17" ht="15.75">
      <c r="A85" s="98" t="s">
        <v>245</v>
      </c>
      <c r="B85" s="197">
        <v>46</v>
      </c>
      <c r="C85" s="198">
        <v>1</v>
      </c>
      <c r="D85" s="199">
        <v>91</v>
      </c>
      <c r="E85" s="197">
        <v>16</v>
      </c>
      <c r="F85" s="199">
        <v>0</v>
      </c>
      <c r="G85" s="197">
        <v>11</v>
      </c>
      <c r="H85" s="198">
        <v>1</v>
      </c>
      <c r="I85" s="199">
        <v>26</v>
      </c>
      <c r="J85" s="197">
        <v>34</v>
      </c>
      <c r="K85" s="198">
        <v>1</v>
      </c>
      <c r="L85" s="199">
        <v>77</v>
      </c>
      <c r="M85" s="197">
        <v>24</v>
      </c>
      <c r="N85" s="199">
        <v>0</v>
      </c>
      <c r="O85" s="197">
        <v>9</v>
      </c>
      <c r="P85" s="198">
        <v>2</v>
      </c>
      <c r="Q85" s="199">
        <v>16</v>
      </c>
    </row>
    <row r="86" spans="1:17" ht="15.75">
      <c r="A86" s="102" t="s">
        <v>246</v>
      </c>
      <c r="B86" s="197">
        <v>24</v>
      </c>
      <c r="C86" s="198">
        <v>4</v>
      </c>
      <c r="D86" s="199">
        <v>48</v>
      </c>
      <c r="E86" s="197">
        <v>9</v>
      </c>
      <c r="F86" s="199">
        <v>5</v>
      </c>
      <c r="G86" s="197">
        <v>3</v>
      </c>
      <c r="H86" s="198">
        <v>9</v>
      </c>
      <c r="I86" s="199">
        <v>17</v>
      </c>
      <c r="J86" s="197">
        <v>19</v>
      </c>
      <c r="K86" s="198">
        <v>7</v>
      </c>
      <c r="L86" s="199">
        <v>56</v>
      </c>
      <c r="M86" s="197">
        <v>6</v>
      </c>
      <c r="N86" s="199">
        <v>10</v>
      </c>
      <c r="O86" s="197">
        <v>5</v>
      </c>
      <c r="P86" s="198">
        <v>7</v>
      </c>
      <c r="Q86" s="199">
        <v>17</v>
      </c>
    </row>
    <row r="87" spans="1:17" ht="15.75">
      <c r="A87" s="98" t="s">
        <v>247</v>
      </c>
      <c r="B87" s="197">
        <v>16</v>
      </c>
      <c r="C87" s="198">
        <v>0</v>
      </c>
      <c r="D87" s="199">
        <v>19</v>
      </c>
      <c r="E87" s="197">
        <v>0</v>
      </c>
      <c r="F87" s="199">
        <v>0</v>
      </c>
      <c r="G87" s="197">
        <v>3</v>
      </c>
      <c r="H87" s="198">
        <v>0</v>
      </c>
      <c r="I87" s="199">
        <v>8</v>
      </c>
      <c r="J87" s="197">
        <v>12</v>
      </c>
      <c r="K87" s="198">
        <v>0</v>
      </c>
      <c r="L87" s="199">
        <v>25</v>
      </c>
      <c r="M87" s="197">
        <v>2</v>
      </c>
      <c r="N87" s="199">
        <v>2</v>
      </c>
      <c r="O87" s="197">
        <v>0</v>
      </c>
      <c r="P87" s="198">
        <v>1</v>
      </c>
      <c r="Q87" s="199">
        <v>10</v>
      </c>
    </row>
    <row r="88" spans="1:17" ht="15.75">
      <c r="A88" s="102" t="s">
        <v>248</v>
      </c>
      <c r="B88" s="197">
        <v>47</v>
      </c>
      <c r="C88" s="198">
        <v>1</v>
      </c>
      <c r="D88" s="199">
        <v>70</v>
      </c>
      <c r="E88" s="197">
        <v>17</v>
      </c>
      <c r="F88" s="199">
        <v>1</v>
      </c>
      <c r="G88" s="197">
        <v>23</v>
      </c>
      <c r="H88" s="198">
        <v>2</v>
      </c>
      <c r="I88" s="199">
        <v>27</v>
      </c>
      <c r="J88" s="197">
        <v>46</v>
      </c>
      <c r="K88" s="198">
        <v>2</v>
      </c>
      <c r="L88" s="199">
        <v>61</v>
      </c>
      <c r="M88" s="197">
        <v>23</v>
      </c>
      <c r="N88" s="199">
        <v>6</v>
      </c>
      <c r="O88" s="197">
        <v>20</v>
      </c>
      <c r="P88" s="198">
        <v>3</v>
      </c>
      <c r="Q88" s="199">
        <v>38</v>
      </c>
    </row>
    <row r="89" spans="1:17" ht="16.5" thickBot="1">
      <c r="A89" s="106" t="s">
        <v>249</v>
      </c>
      <c r="B89" s="197">
        <v>36</v>
      </c>
      <c r="C89" s="198">
        <v>0</v>
      </c>
      <c r="D89" s="199">
        <v>41</v>
      </c>
      <c r="E89" s="197">
        <v>10</v>
      </c>
      <c r="F89" s="199">
        <v>1</v>
      </c>
      <c r="G89" s="197">
        <v>13</v>
      </c>
      <c r="H89" s="198">
        <v>0</v>
      </c>
      <c r="I89" s="199">
        <v>30</v>
      </c>
      <c r="J89" s="197">
        <v>42</v>
      </c>
      <c r="K89" s="198">
        <v>1</v>
      </c>
      <c r="L89" s="199">
        <v>34</v>
      </c>
      <c r="M89" s="197">
        <v>8</v>
      </c>
      <c r="N89" s="199">
        <v>0</v>
      </c>
      <c r="O89" s="197">
        <v>11</v>
      </c>
      <c r="P89" s="198">
        <v>1</v>
      </c>
      <c r="Q89" s="199">
        <v>20</v>
      </c>
    </row>
    <row r="90" spans="1:17" s="111" customFormat="1" ht="17.25" thickBot="1" thickTop="1">
      <c r="A90" s="107" t="s">
        <v>250</v>
      </c>
      <c r="B90" s="183">
        <f>SUM(B9:B89)</f>
        <v>17327</v>
      </c>
      <c r="C90" s="184">
        <f aca="true" t="shared" si="0" ref="C90:H90">SUM(C9:C89)</f>
        <v>335</v>
      </c>
      <c r="D90" s="185">
        <f t="shared" si="0"/>
        <v>23212</v>
      </c>
      <c r="E90" s="183">
        <f t="shared" si="0"/>
        <v>5887</v>
      </c>
      <c r="F90" s="185">
        <f t="shared" si="0"/>
        <v>452</v>
      </c>
      <c r="G90" s="183">
        <f t="shared" si="0"/>
        <v>5899</v>
      </c>
      <c r="H90" s="184">
        <f t="shared" si="0"/>
        <v>616</v>
      </c>
      <c r="I90" s="185">
        <f>SUM(I9:I89)</f>
        <v>7562</v>
      </c>
      <c r="J90" s="183">
        <f>SUM(J9:J89)</f>
        <v>15825</v>
      </c>
      <c r="K90" s="184">
        <f aca="true" t="shared" si="1" ref="K90:P90">SUM(K9:K89)</f>
        <v>332</v>
      </c>
      <c r="L90" s="185">
        <f t="shared" si="1"/>
        <v>24882</v>
      </c>
      <c r="M90" s="183">
        <f t="shared" si="1"/>
        <v>7942</v>
      </c>
      <c r="N90" s="185">
        <f t="shared" si="1"/>
        <v>638</v>
      </c>
      <c r="O90" s="183">
        <f t="shared" si="1"/>
        <v>4627</v>
      </c>
      <c r="P90" s="184">
        <f t="shared" si="1"/>
        <v>667</v>
      </c>
      <c r="Q90" s="186">
        <f>SUM(Q9:Q89)</f>
        <v>8178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>
      <c r="A93" s="122"/>
      <c r="J93" s="124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62" t="s">
        <v>394</v>
      </c>
      <c r="B2" s="462"/>
      <c r="C2" s="462"/>
      <c r="D2" s="462"/>
      <c r="E2" s="278"/>
      <c r="F2" s="278"/>
      <c r="G2" s="78"/>
      <c r="H2" s="78"/>
      <c r="I2" s="78"/>
    </row>
    <row r="3" spans="2:9" ht="18">
      <c r="B3" s="271"/>
      <c r="C3" s="271"/>
      <c r="D3" s="271"/>
      <c r="E3" s="271"/>
      <c r="F3" s="271"/>
      <c r="G3" s="78"/>
      <c r="H3" s="78"/>
      <c r="I3" s="78"/>
    </row>
    <row r="4" spans="2:8" ht="15.75" customHeight="1">
      <c r="B4" s="459" t="s">
        <v>403</v>
      </c>
      <c r="C4" s="459"/>
      <c r="D4" s="459"/>
      <c r="E4" s="273"/>
      <c r="F4" s="273"/>
      <c r="G4" s="272"/>
      <c r="H4" s="272"/>
    </row>
    <row r="5" spans="2:8" ht="15.75" customHeight="1" thickBot="1">
      <c r="B5" s="254"/>
      <c r="C5" s="254"/>
      <c r="D5" s="254"/>
      <c r="E5" s="254"/>
      <c r="F5" s="254"/>
      <c r="G5" s="272"/>
      <c r="H5" s="272"/>
    </row>
    <row r="6" spans="2:8" ht="24.75" customHeight="1" thickBot="1">
      <c r="B6" s="287" t="s">
        <v>367</v>
      </c>
      <c r="C6" s="288" t="s">
        <v>32</v>
      </c>
      <c r="D6" s="277"/>
      <c r="E6" s="254"/>
      <c r="F6" s="254"/>
      <c r="G6" s="272"/>
      <c r="H6" s="272"/>
    </row>
    <row r="7" spans="2:3" ht="16.5" customHeight="1">
      <c r="B7" s="279" t="s">
        <v>355</v>
      </c>
      <c r="C7" s="274">
        <v>42</v>
      </c>
    </row>
    <row r="8" spans="2:3" ht="16.5" customHeight="1">
      <c r="B8" s="280" t="s">
        <v>356</v>
      </c>
      <c r="C8" s="275">
        <v>14</v>
      </c>
    </row>
    <row r="9" spans="2:3" ht="16.5" customHeight="1">
      <c r="B9" s="280" t="s">
        <v>357</v>
      </c>
      <c r="C9" s="275">
        <v>17</v>
      </c>
    </row>
    <row r="10" spans="2:3" ht="16.5" customHeight="1">
      <c r="B10" s="280" t="s">
        <v>358</v>
      </c>
      <c r="C10" s="275">
        <v>1</v>
      </c>
    </row>
    <row r="11" spans="2:3" ht="16.5" customHeight="1">
      <c r="B11" s="280" t="s">
        <v>359</v>
      </c>
      <c r="C11" s="275">
        <v>7</v>
      </c>
    </row>
    <row r="12" spans="2:3" ht="16.5" customHeight="1">
      <c r="B12" s="280" t="s">
        <v>360</v>
      </c>
      <c r="C12" s="275">
        <v>4</v>
      </c>
    </row>
    <row r="13" spans="2:3" ht="16.5" customHeight="1">
      <c r="B13" s="280" t="s">
        <v>388</v>
      </c>
      <c r="C13" s="275">
        <v>1</v>
      </c>
    </row>
    <row r="14" spans="2:3" ht="16.5" customHeight="1">
      <c r="B14" s="280" t="s">
        <v>465</v>
      </c>
      <c r="C14" s="275">
        <v>1</v>
      </c>
    </row>
    <row r="15" spans="2:3" ht="16.5" customHeight="1">
      <c r="B15" s="280" t="s">
        <v>466</v>
      </c>
      <c r="C15" s="275">
        <v>1</v>
      </c>
    </row>
    <row r="16" spans="2:3" ht="16.5" customHeight="1" thickBot="1">
      <c r="B16" s="280" t="s">
        <v>364</v>
      </c>
      <c r="C16" s="275">
        <v>1</v>
      </c>
    </row>
    <row r="17" spans="2:3" ht="24.75" customHeight="1" thickBot="1">
      <c r="B17" s="284" t="s">
        <v>32</v>
      </c>
      <c r="C17" s="285">
        <f>SUM(C7:C16)</f>
        <v>89</v>
      </c>
    </row>
    <row r="18" spans="2:3" ht="15">
      <c r="B18" s="460"/>
      <c r="C18" s="460"/>
    </row>
    <row r="19" spans="2:3" ht="15">
      <c r="B19" s="461"/>
      <c r="C19" s="461"/>
    </row>
    <row r="20" spans="2:7" ht="15.75" customHeight="1">
      <c r="B20" s="459" t="s">
        <v>404</v>
      </c>
      <c r="C20" s="459"/>
      <c r="D20" s="459"/>
      <c r="E20" s="273"/>
      <c r="F20" s="273"/>
      <c r="G20" s="272"/>
    </row>
    <row r="21" spans="2:7" ht="15.75" customHeight="1" thickBot="1">
      <c r="B21" s="254"/>
      <c r="C21" s="254"/>
      <c r="D21" s="254"/>
      <c r="E21" s="254"/>
      <c r="F21" s="254"/>
      <c r="G21" s="272"/>
    </row>
    <row r="22" spans="2:7" ht="24.75" customHeight="1" thickBot="1">
      <c r="B22" s="289" t="s">
        <v>367</v>
      </c>
      <c r="C22" s="288" t="s">
        <v>32</v>
      </c>
      <c r="D22" s="277"/>
      <c r="E22" s="254"/>
      <c r="F22" s="254"/>
      <c r="G22" s="272"/>
    </row>
    <row r="23" spans="2:3" ht="16.5" customHeight="1">
      <c r="B23" s="281" t="s">
        <v>355</v>
      </c>
      <c r="C23" s="274">
        <v>164</v>
      </c>
    </row>
    <row r="24" spans="2:3" ht="16.5" customHeight="1">
      <c r="B24" s="282" t="s">
        <v>356</v>
      </c>
      <c r="C24" s="275">
        <v>56</v>
      </c>
    </row>
    <row r="25" spans="2:3" ht="16.5" customHeight="1">
      <c r="B25" s="282" t="s">
        <v>357</v>
      </c>
      <c r="C25" s="275">
        <v>56</v>
      </c>
    </row>
    <row r="26" spans="2:3" ht="16.5" customHeight="1">
      <c r="B26" s="282" t="s">
        <v>358</v>
      </c>
      <c r="C26" s="275">
        <v>2</v>
      </c>
    </row>
    <row r="27" spans="2:3" ht="16.5" customHeight="1">
      <c r="B27" s="282" t="s">
        <v>359</v>
      </c>
      <c r="C27" s="275">
        <v>18</v>
      </c>
    </row>
    <row r="28" spans="2:3" ht="16.5" customHeight="1">
      <c r="B28" s="282" t="s">
        <v>360</v>
      </c>
      <c r="C28" s="275">
        <v>16</v>
      </c>
    </row>
    <row r="29" spans="2:3" ht="16.5" customHeight="1">
      <c r="B29" s="282" t="s">
        <v>361</v>
      </c>
      <c r="C29" s="275">
        <v>7</v>
      </c>
    </row>
    <row r="30" spans="2:3" ht="16.5" customHeight="1">
      <c r="B30" s="282" t="s">
        <v>362</v>
      </c>
      <c r="C30" s="275">
        <v>2</v>
      </c>
    </row>
    <row r="31" spans="2:3" ht="16.5" customHeight="1">
      <c r="B31" s="282" t="s">
        <v>363</v>
      </c>
      <c r="C31" s="275">
        <v>1</v>
      </c>
    </row>
    <row r="32" spans="2:3" ht="16.5" customHeight="1">
      <c r="B32" s="282" t="s">
        <v>388</v>
      </c>
      <c r="C32" s="275">
        <v>2</v>
      </c>
    </row>
    <row r="33" spans="2:3" ht="16.5" customHeight="1">
      <c r="B33" s="282" t="s">
        <v>465</v>
      </c>
      <c r="C33" s="275">
        <v>1</v>
      </c>
    </row>
    <row r="34" spans="2:3" ht="16.5" customHeight="1">
      <c r="B34" s="282" t="s">
        <v>467</v>
      </c>
      <c r="C34" s="275">
        <v>1</v>
      </c>
    </row>
    <row r="35" spans="2:3" ht="16.5" customHeight="1">
      <c r="B35" s="282" t="s">
        <v>365</v>
      </c>
      <c r="C35" s="275">
        <v>1</v>
      </c>
    </row>
    <row r="36" spans="2:3" ht="16.5" customHeight="1">
      <c r="B36" s="282" t="s">
        <v>387</v>
      </c>
      <c r="C36" s="275">
        <v>1</v>
      </c>
    </row>
    <row r="37" spans="2:3" ht="16.5" customHeight="1">
      <c r="B37" s="282" t="s">
        <v>466</v>
      </c>
      <c r="C37" s="275">
        <v>1</v>
      </c>
    </row>
    <row r="38" spans="2:3" ht="16.5" customHeight="1">
      <c r="B38" s="282" t="s">
        <v>366</v>
      </c>
      <c r="C38" s="275">
        <v>3</v>
      </c>
    </row>
    <row r="39" spans="2:3" ht="16.5" customHeight="1" thickBot="1">
      <c r="B39" s="283" t="s">
        <v>364</v>
      </c>
      <c r="C39" s="276">
        <v>3</v>
      </c>
    </row>
    <row r="40" spans="2:3" ht="24.75" customHeight="1" thickBot="1">
      <c r="B40" s="286" t="s">
        <v>32</v>
      </c>
      <c r="C40" s="285">
        <f>SUM(C23:C39)</f>
        <v>335</v>
      </c>
    </row>
    <row r="41" ht="15">
      <c r="B41" s="88" t="s">
        <v>18</v>
      </c>
    </row>
  </sheetData>
  <sheetProtection/>
  <mergeCells count="5">
    <mergeCell ref="B4:D4"/>
    <mergeCell ref="B20:D20"/>
    <mergeCell ref="B18:C18"/>
    <mergeCell ref="B19:C1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22" t="s">
        <v>394</v>
      </c>
      <c r="B2" s="322"/>
      <c r="C2" s="322"/>
      <c r="D2" s="322"/>
      <c r="E2" s="322"/>
      <c r="F2" s="322"/>
      <c r="G2" s="322"/>
      <c r="H2" s="322"/>
    </row>
    <row r="5" spans="1:8" ht="18.75" customHeight="1">
      <c r="A5" s="367" t="s">
        <v>406</v>
      </c>
      <c r="B5" s="367"/>
      <c r="C5" s="367"/>
      <c r="D5" s="367"/>
      <c r="E5" s="367"/>
      <c r="F5" s="367"/>
      <c r="G5" s="367"/>
      <c r="H5" s="367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6"/>
      <c r="B9" s="467" t="s">
        <v>3</v>
      </c>
      <c r="C9" s="468"/>
      <c r="D9" s="467" t="s">
        <v>6</v>
      </c>
      <c r="E9" s="468"/>
      <c r="F9" s="467" t="s">
        <v>2</v>
      </c>
      <c r="G9" s="468"/>
    </row>
    <row r="10" spans="1:7" ht="31.5" customHeight="1">
      <c r="A10" s="270" t="s">
        <v>9</v>
      </c>
      <c r="B10" s="463">
        <v>78</v>
      </c>
      <c r="C10" s="464"/>
      <c r="D10" s="463">
        <v>258</v>
      </c>
      <c r="E10" s="464"/>
      <c r="F10" s="465">
        <v>336</v>
      </c>
      <c r="G10" s="466"/>
    </row>
    <row r="11" spans="1:8" ht="30">
      <c r="A11" s="137" t="s">
        <v>257</v>
      </c>
      <c r="B11" s="463">
        <v>53135701</v>
      </c>
      <c r="C11" s="464"/>
      <c r="D11" s="463">
        <v>72154900</v>
      </c>
      <c r="E11" s="464"/>
      <c r="F11" s="463">
        <v>125290601</v>
      </c>
      <c r="G11" s="464"/>
      <c r="H11" s="201"/>
    </row>
    <row r="12" spans="1:8" ht="45">
      <c r="A12" s="138" t="s">
        <v>258</v>
      </c>
      <c r="B12" s="463">
        <v>28055647</v>
      </c>
      <c r="C12" s="464"/>
      <c r="D12" s="463">
        <v>54492665</v>
      </c>
      <c r="E12" s="464"/>
      <c r="F12" s="463">
        <v>82548312</v>
      </c>
      <c r="G12" s="464"/>
      <c r="H12" s="201"/>
    </row>
    <row r="13" spans="1:7" ht="42" customHeight="1">
      <c r="A13" s="137" t="s">
        <v>259</v>
      </c>
      <c r="B13" s="469">
        <v>52.8</v>
      </c>
      <c r="C13" s="470"/>
      <c r="D13" s="469">
        <v>75.52</v>
      </c>
      <c r="E13" s="470"/>
      <c r="F13" s="469">
        <v>65.89</v>
      </c>
      <c r="G13" s="47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71" t="s">
        <v>405</v>
      </c>
      <c r="B18" s="471"/>
      <c r="C18" s="471"/>
      <c r="D18" s="471"/>
      <c r="E18" s="471"/>
      <c r="F18" s="471"/>
      <c r="G18" s="471"/>
    </row>
    <row r="19" spans="1:7" ht="15.75" customHeight="1">
      <c r="A19" s="471"/>
      <c r="B19" s="471"/>
      <c r="C19" s="471"/>
      <c r="D19" s="471"/>
      <c r="E19" s="471"/>
      <c r="F19" s="471"/>
      <c r="G19" s="471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72"/>
      <c r="B21" s="472"/>
      <c r="C21" s="472"/>
      <c r="D21" s="472"/>
      <c r="E21" s="472"/>
      <c r="F21" s="472"/>
      <c r="G21" s="472"/>
      <c r="H21" s="472"/>
    </row>
    <row r="22" spans="1:7" ht="31.5" customHeight="1">
      <c r="A22" s="139"/>
      <c r="B22" s="467" t="s">
        <v>3</v>
      </c>
      <c r="C22" s="468"/>
      <c r="D22" s="467" t="s">
        <v>6</v>
      </c>
      <c r="E22" s="468"/>
      <c r="F22" s="467" t="s">
        <v>2</v>
      </c>
      <c r="G22" s="468"/>
    </row>
    <row r="23" spans="1:7" ht="28.5" customHeight="1">
      <c r="A23" s="140" t="s">
        <v>9</v>
      </c>
      <c r="B23" s="473">
        <v>276</v>
      </c>
      <c r="C23" s="474"/>
      <c r="D23" s="473">
        <v>997</v>
      </c>
      <c r="E23" s="474"/>
      <c r="F23" s="473">
        <v>1273</v>
      </c>
      <c r="G23" s="475"/>
    </row>
    <row r="24" spans="1:7" ht="42" customHeight="1">
      <c r="A24" s="141" t="s">
        <v>257</v>
      </c>
      <c r="B24" s="476">
        <v>304240473</v>
      </c>
      <c r="C24" s="477"/>
      <c r="D24" s="476">
        <v>170106100</v>
      </c>
      <c r="E24" s="477"/>
      <c r="F24" s="476">
        <v>474346573</v>
      </c>
      <c r="G24" s="478"/>
    </row>
    <row r="25" spans="1:7" ht="45">
      <c r="A25" s="142" t="s">
        <v>258</v>
      </c>
      <c r="B25" s="476">
        <v>229416419</v>
      </c>
      <c r="C25" s="478"/>
      <c r="D25" s="476">
        <v>134429515</v>
      </c>
      <c r="E25" s="478"/>
      <c r="F25" s="476">
        <v>363845934</v>
      </c>
      <c r="G25" s="478"/>
    </row>
    <row r="26" spans="1:7" ht="25.5" customHeight="1">
      <c r="A26" s="137" t="s">
        <v>259</v>
      </c>
      <c r="B26" s="469">
        <v>75.41</v>
      </c>
      <c r="C26" s="470"/>
      <c r="D26" s="469">
        <v>79.03</v>
      </c>
      <c r="E26" s="470"/>
      <c r="F26" s="469">
        <v>76.7</v>
      </c>
      <c r="G26" s="470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85" max="185" width="18.00390625" style="0" customWidth="1"/>
    <col min="186" max="187" width="13.8515625" style="0" customWidth="1"/>
    <col min="188" max="188" width="19.421875" style="0" customWidth="1"/>
    <col min="189" max="189" width="10.140625" style="0" bestFit="1" customWidth="1"/>
    <col min="190" max="190" width="8.8515625" style="0" customWidth="1"/>
    <col min="191" max="191" width="10.140625" style="0" bestFit="1" customWidth="1"/>
  </cols>
  <sheetData>
    <row r="1" spans="1:7" ht="18.75" thickBot="1">
      <c r="A1" s="322" t="s">
        <v>390</v>
      </c>
      <c r="B1" s="322"/>
      <c r="C1" s="322"/>
      <c r="D1" s="322"/>
      <c r="E1" s="322"/>
      <c r="F1" s="322"/>
      <c r="G1" s="322"/>
    </row>
    <row r="3" spans="1:7" ht="15">
      <c r="A3" s="479" t="s">
        <v>407</v>
      </c>
      <c r="B3" s="479"/>
      <c r="C3" s="479"/>
      <c r="D3" s="479"/>
      <c r="E3" s="479"/>
      <c r="F3" s="479"/>
      <c r="G3" s="479"/>
    </row>
    <row r="4" spans="1:7" ht="15">
      <c r="A4" s="479"/>
      <c r="B4" s="479"/>
      <c r="C4" s="479"/>
      <c r="D4" s="479"/>
      <c r="E4" s="479"/>
      <c r="F4" s="479"/>
      <c r="G4" s="479"/>
    </row>
    <row r="6" spans="2:5" ht="15.75" customHeight="1">
      <c r="B6" s="480" t="s">
        <v>137</v>
      </c>
      <c r="C6" s="480"/>
      <c r="D6" s="480"/>
      <c r="E6" s="480"/>
    </row>
    <row r="7" spans="2:5" ht="15.75" customHeight="1">
      <c r="B7" s="143"/>
      <c r="C7" s="143"/>
      <c r="D7" s="143"/>
      <c r="E7" s="143"/>
    </row>
    <row r="8" spans="2:5" ht="45" customHeight="1">
      <c r="B8" s="481" t="s">
        <v>260</v>
      </c>
      <c r="C8" s="481" t="s">
        <v>261</v>
      </c>
      <c r="D8" s="481" t="s">
        <v>262</v>
      </c>
      <c r="E8" s="481" t="s">
        <v>263</v>
      </c>
    </row>
    <row r="9" spans="2:5" ht="29.25" customHeight="1">
      <c r="B9" s="481"/>
      <c r="C9" s="481"/>
      <c r="D9" s="482"/>
      <c r="E9" s="482"/>
    </row>
    <row r="10" spans="2:5" ht="17.25" customHeight="1" hidden="1">
      <c r="B10" s="481"/>
      <c r="C10" s="481"/>
      <c r="D10" s="482"/>
      <c r="E10" s="482"/>
    </row>
    <row r="11" spans="2:5" ht="15">
      <c r="B11" s="144" t="s">
        <v>202</v>
      </c>
      <c r="C11" s="145">
        <v>194</v>
      </c>
      <c r="D11" s="146">
        <v>200362272</v>
      </c>
      <c r="E11" s="146">
        <v>159817602</v>
      </c>
    </row>
    <row r="12" spans="2:5" ht="15">
      <c r="B12" s="144" t="s">
        <v>175</v>
      </c>
      <c r="C12" s="145">
        <v>21</v>
      </c>
      <c r="D12" s="146">
        <v>23883201</v>
      </c>
      <c r="E12" s="146">
        <v>2610267</v>
      </c>
    </row>
    <row r="13" spans="2:5" ht="15">
      <c r="B13" s="144" t="s">
        <v>203</v>
      </c>
      <c r="C13" s="145">
        <v>17</v>
      </c>
      <c r="D13" s="146">
        <v>8550000</v>
      </c>
      <c r="E13" s="146">
        <v>7513000</v>
      </c>
    </row>
    <row r="14" spans="2:5" ht="15">
      <c r="B14" s="144" t="s">
        <v>185</v>
      </c>
      <c r="C14" s="145">
        <v>9</v>
      </c>
      <c r="D14" s="146">
        <v>1645000</v>
      </c>
      <c r="E14" s="146">
        <v>1325000</v>
      </c>
    </row>
    <row r="15" spans="2:5" ht="15">
      <c r="B15" s="144" t="s">
        <v>176</v>
      </c>
      <c r="C15" s="145">
        <v>7</v>
      </c>
      <c r="D15" s="146">
        <v>600000</v>
      </c>
      <c r="E15" s="146">
        <v>323200</v>
      </c>
    </row>
    <row r="16" spans="2:5" ht="15">
      <c r="B16" s="144" t="s">
        <v>209</v>
      </c>
      <c r="C16" s="145">
        <v>6</v>
      </c>
      <c r="D16" s="146">
        <v>2000000</v>
      </c>
      <c r="E16" s="146">
        <v>1900000</v>
      </c>
    </row>
    <row r="17" spans="2:5" ht="15">
      <c r="B17" s="144" t="s">
        <v>196</v>
      </c>
      <c r="C17" s="145">
        <v>4</v>
      </c>
      <c r="D17" s="146">
        <v>650000</v>
      </c>
      <c r="E17" s="146">
        <v>481250</v>
      </c>
    </row>
    <row r="18" spans="2:5" ht="15">
      <c r="B18" s="144" t="s">
        <v>206</v>
      </c>
      <c r="C18" s="145">
        <v>3</v>
      </c>
      <c r="D18" s="146">
        <v>2100000</v>
      </c>
      <c r="E18" s="146">
        <v>2075000</v>
      </c>
    </row>
    <row r="19" spans="2:5" ht="15">
      <c r="B19" s="144" t="s">
        <v>222</v>
      </c>
      <c r="C19" s="145">
        <v>2</v>
      </c>
      <c r="D19" s="146">
        <v>150000</v>
      </c>
      <c r="E19" s="146">
        <v>137500</v>
      </c>
    </row>
    <row r="20" spans="2:5" ht="15">
      <c r="B20" s="144" t="s">
        <v>216</v>
      </c>
      <c r="C20" s="145">
        <v>2</v>
      </c>
      <c r="D20" s="146">
        <v>150000</v>
      </c>
      <c r="E20" s="146">
        <v>150000</v>
      </c>
    </row>
    <row r="21" spans="2:5" ht="15">
      <c r="B21" s="144" t="s">
        <v>186</v>
      </c>
      <c r="C21" s="145">
        <v>1</v>
      </c>
      <c r="D21" s="146">
        <v>50000</v>
      </c>
      <c r="E21" s="146">
        <v>50000</v>
      </c>
    </row>
    <row r="22" spans="2:5" ht="15">
      <c r="B22" s="144" t="s">
        <v>187</v>
      </c>
      <c r="C22" s="145">
        <v>1</v>
      </c>
      <c r="D22" s="146">
        <v>53000000</v>
      </c>
      <c r="E22" s="146">
        <v>42400000</v>
      </c>
    </row>
    <row r="23" spans="2:5" ht="15">
      <c r="B23" s="144" t="s">
        <v>170</v>
      </c>
      <c r="C23" s="145">
        <v>1</v>
      </c>
      <c r="D23" s="146">
        <v>50000</v>
      </c>
      <c r="E23" s="146">
        <v>16500</v>
      </c>
    </row>
    <row r="24" spans="2:5" ht="15">
      <c r="B24" s="144" t="s">
        <v>226</v>
      </c>
      <c r="C24" s="145">
        <v>1</v>
      </c>
      <c r="D24" s="146">
        <v>50000</v>
      </c>
      <c r="E24" s="146">
        <v>15000</v>
      </c>
    </row>
    <row r="25" spans="2:5" ht="15">
      <c r="B25" s="144" t="s">
        <v>348</v>
      </c>
      <c r="C25" s="145">
        <v>1</v>
      </c>
      <c r="D25" s="146">
        <v>100000</v>
      </c>
      <c r="E25" s="146">
        <v>66600</v>
      </c>
    </row>
    <row r="26" spans="2:5" ht="15">
      <c r="B26" s="144" t="s">
        <v>210</v>
      </c>
      <c r="C26" s="145">
        <v>1</v>
      </c>
      <c r="D26" s="146">
        <v>10000000</v>
      </c>
      <c r="E26" s="146">
        <v>10000000</v>
      </c>
    </row>
    <row r="27" spans="2:5" ht="15">
      <c r="B27" s="144" t="s">
        <v>214</v>
      </c>
      <c r="C27" s="145">
        <v>1</v>
      </c>
      <c r="D27" s="146">
        <v>200000</v>
      </c>
      <c r="E27" s="146">
        <v>10000</v>
      </c>
    </row>
    <row r="28" spans="2:5" ht="15">
      <c r="B28" s="144" t="s">
        <v>200</v>
      </c>
      <c r="C28" s="145">
        <v>1</v>
      </c>
      <c r="D28" s="146">
        <v>200000</v>
      </c>
      <c r="E28" s="146">
        <v>200000</v>
      </c>
    </row>
    <row r="29" spans="2:5" ht="15">
      <c r="B29" s="144" t="s">
        <v>197</v>
      </c>
      <c r="C29" s="145">
        <v>1</v>
      </c>
      <c r="D29" s="146">
        <v>50000</v>
      </c>
      <c r="E29" s="146">
        <v>27500</v>
      </c>
    </row>
    <row r="30" spans="2:5" ht="15">
      <c r="B30" s="144" t="s">
        <v>195</v>
      </c>
      <c r="C30" s="145">
        <v>1</v>
      </c>
      <c r="D30" s="146">
        <v>200000</v>
      </c>
      <c r="E30" s="146">
        <v>98000</v>
      </c>
    </row>
    <row r="31" spans="2:5" ht="15">
      <c r="B31" s="144" t="s">
        <v>189</v>
      </c>
      <c r="C31" s="145">
        <v>1</v>
      </c>
      <c r="D31" s="146">
        <v>100000</v>
      </c>
      <c r="E31" s="146">
        <v>100000</v>
      </c>
    </row>
    <row r="32" spans="2:5" ht="15">
      <c r="B32" s="144" t="s">
        <v>239</v>
      </c>
      <c r="C32" s="145">
        <v>1</v>
      </c>
      <c r="D32" s="146">
        <v>200000</v>
      </c>
      <c r="E32" s="146">
        <v>100000</v>
      </c>
    </row>
    <row r="33" spans="2:5" ht="15" customHeight="1">
      <c r="B33" s="484" t="s">
        <v>32</v>
      </c>
      <c r="C33" s="485"/>
      <c r="D33" s="486"/>
      <c r="E33" s="151">
        <f>SUM(E11:E32)</f>
        <v>229416419</v>
      </c>
    </row>
    <row r="34" spans="2:5" ht="15" customHeight="1">
      <c r="B34" s="3" t="s">
        <v>18</v>
      </c>
      <c r="C34" s="3"/>
      <c r="D34" s="3"/>
      <c r="E34" s="147"/>
    </row>
    <row r="35" spans="2:5" ht="15">
      <c r="B35" s="148"/>
      <c r="C35" s="148"/>
      <c r="D35" s="149"/>
      <c r="E35" s="149"/>
    </row>
    <row r="36" spans="2:5" ht="15.75" customHeight="1">
      <c r="B36" s="480" t="s">
        <v>150</v>
      </c>
      <c r="C36" s="480"/>
      <c r="D36" s="480"/>
      <c r="E36" s="480"/>
    </row>
    <row r="37" spans="2:5" ht="15" customHeight="1">
      <c r="B37" s="150"/>
      <c r="C37" s="150"/>
      <c r="D37" s="150"/>
      <c r="E37" s="150"/>
    </row>
    <row r="38" spans="2:5" ht="30" customHeight="1">
      <c r="B38" s="487" t="s">
        <v>260</v>
      </c>
      <c r="C38" s="487" t="s">
        <v>261</v>
      </c>
      <c r="D38" s="487" t="s">
        <v>262</v>
      </c>
      <c r="E38" s="487" t="s">
        <v>263</v>
      </c>
    </row>
    <row r="39" spans="2:5" ht="45" customHeight="1">
      <c r="B39" s="488"/>
      <c r="C39" s="488"/>
      <c r="D39" s="488"/>
      <c r="E39" s="488"/>
    </row>
    <row r="40" spans="2:5" ht="18.75" customHeight="1" hidden="1">
      <c r="B40" s="489"/>
      <c r="C40" s="489"/>
      <c r="D40" s="489"/>
      <c r="E40" s="489"/>
    </row>
    <row r="41" spans="2:5" ht="15">
      <c r="B41" s="144" t="s">
        <v>202</v>
      </c>
      <c r="C41" s="145">
        <v>611</v>
      </c>
      <c r="D41" s="146">
        <v>68500200</v>
      </c>
      <c r="E41" s="146">
        <v>56909690</v>
      </c>
    </row>
    <row r="42" spans="2:5" ht="15">
      <c r="B42" s="144" t="s">
        <v>176</v>
      </c>
      <c r="C42" s="145">
        <v>84</v>
      </c>
      <c r="D42" s="146">
        <v>6563000</v>
      </c>
      <c r="E42" s="146">
        <v>3323275</v>
      </c>
    </row>
    <row r="43" spans="2:5" ht="15">
      <c r="B43" s="144" t="s">
        <v>175</v>
      </c>
      <c r="C43" s="145">
        <v>44</v>
      </c>
      <c r="D43" s="146">
        <v>5722000</v>
      </c>
      <c r="E43" s="146">
        <v>4434050</v>
      </c>
    </row>
    <row r="44" spans="2:5" ht="15">
      <c r="B44" s="144" t="s">
        <v>203</v>
      </c>
      <c r="C44" s="145">
        <v>43</v>
      </c>
      <c r="D44" s="146">
        <v>17245000</v>
      </c>
      <c r="E44" s="146">
        <v>6360550</v>
      </c>
    </row>
    <row r="45" spans="2:5" ht="15">
      <c r="B45" s="144" t="s">
        <v>196</v>
      </c>
      <c r="C45" s="145">
        <v>37</v>
      </c>
      <c r="D45" s="146">
        <v>5170000</v>
      </c>
      <c r="E45" s="146">
        <v>4736475</v>
      </c>
    </row>
    <row r="46" spans="2:5" ht="15">
      <c r="B46" s="144" t="s">
        <v>348</v>
      </c>
      <c r="C46" s="145">
        <v>29</v>
      </c>
      <c r="D46" s="146">
        <v>5018000</v>
      </c>
      <c r="E46" s="146">
        <v>4058000</v>
      </c>
    </row>
    <row r="47" spans="2:5" ht="15">
      <c r="B47" s="144" t="s">
        <v>185</v>
      </c>
      <c r="C47" s="145">
        <v>26</v>
      </c>
      <c r="D47" s="146">
        <v>2987000</v>
      </c>
      <c r="E47" s="146">
        <v>2445775</v>
      </c>
    </row>
    <row r="48" spans="2:5" ht="15">
      <c r="B48" s="144" t="s">
        <v>200</v>
      </c>
      <c r="C48" s="145">
        <v>19</v>
      </c>
      <c r="D48" s="146">
        <v>2310000</v>
      </c>
      <c r="E48" s="146">
        <v>2170500</v>
      </c>
    </row>
    <row r="49" spans="2:5" ht="15">
      <c r="B49" s="144" t="s">
        <v>170</v>
      </c>
      <c r="C49" s="145">
        <v>12</v>
      </c>
      <c r="D49" s="146">
        <v>5090000</v>
      </c>
      <c r="E49" s="146">
        <v>4887500</v>
      </c>
    </row>
    <row r="50" spans="2:5" ht="15">
      <c r="B50" s="144" t="s">
        <v>206</v>
      </c>
      <c r="C50" s="145">
        <v>11</v>
      </c>
      <c r="D50" s="146">
        <v>962000</v>
      </c>
      <c r="E50" s="146">
        <v>727000</v>
      </c>
    </row>
    <row r="51" spans="2:5" ht="15">
      <c r="B51" s="144" t="s">
        <v>178</v>
      </c>
      <c r="C51" s="145">
        <v>10</v>
      </c>
      <c r="D51" s="146">
        <v>33400000</v>
      </c>
      <c r="E51" s="146">
        <v>31649000</v>
      </c>
    </row>
    <row r="52" spans="2:5" ht="15">
      <c r="B52" s="144" t="s">
        <v>209</v>
      </c>
      <c r="C52" s="145">
        <v>9</v>
      </c>
      <c r="D52" s="146">
        <v>1970000</v>
      </c>
      <c r="E52" s="146">
        <v>1622200</v>
      </c>
    </row>
    <row r="53" spans="2:5" ht="15">
      <c r="B53" s="144" t="s">
        <v>216</v>
      </c>
      <c r="C53" s="145">
        <v>8</v>
      </c>
      <c r="D53" s="146">
        <v>1080000</v>
      </c>
      <c r="E53" s="146">
        <v>934400</v>
      </c>
    </row>
    <row r="54" spans="2:5" ht="15">
      <c r="B54" s="144" t="s">
        <v>222</v>
      </c>
      <c r="C54" s="145">
        <v>6</v>
      </c>
      <c r="D54" s="146">
        <v>1650000</v>
      </c>
      <c r="E54" s="146">
        <v>1181000</v>
      </c>
    </row>
    <row r="55" spans="2:5" ht="15">
      <c r="B55" s="144" t="s">
        <v>231</v>
      </c>
      <c r="C55" s="145">
        <v>5</v>
      </c>
      <c r="D55" s="146">
        <v>870000</v>
      </c>
      <c r="E55" s="146">
        <v>690000</v>
      </c>
    </row>
    <row r="56" spans="2:5" ht="15">
      <c r="B56" s="144" t="s">
        <v>245</v>
      </c>
      <c r="C56" s="145">
        <v>4</v>
      </c>
      <c r="D56" s="146">
        <v>210000</v>
      </c>
      <c r="E56" s="146">
        <v>176000</v>
      </c>
    </row>
    <row r="57" spans="2:5" ht="15">
      <c r="B57" s="144" t="s">
        <v>223</v>
      </c>
      <c r="C57" s="145">
        <v>4</v>
      </c>
      <c r="D57" s="146">
        <v>135000</v>
      </c>
      <c r="E57" s="146">
        <v>124750</v>
      </c>
    </row>
    <row r="58" spans="2:5" ht="15">
      <c r="B58" s="144" t="s">
        <v>172</v>
      </c>
      <c r="C58" s="145">
        <v>3</v>
      </c>
      <c r="D58" s="146">
        <v>2400000</v>
      </c>
      <c r="E58" s="146">
        <v>2150300</v>
      </c>
    </row>
    <row r="59" spans="2:5" ht="15">
      <c r="B59" s="144" t="s">
        <v>218</v>
      </c>
      <c r="C59" s="145">
        <v>3</v>
      </c>
      <c r="D59" s="146">
        <v>1700000</v>
      </c>
      <c r="E59" s="146">
        <v>1649000</v>
      </c>
    </row>
    <row r="60" spans="2:5" ht="15">
      <c r="B60" s="144" t="s">
        <v>191</v>
      </c>
      <c r="C60" s="145">
        <v>2</v>
      </c>
      <c r="D60" s="146">
        <v>20000</v>
      </c>
      <c r="E60" s="146">
        <v>20000</v>
      </c>
    </row>
    <row r="61" spans="2:5" ht="15">
      <c r="B61" s="144" t="s">
        <v>180</v>
      </c>
      <c r="C61" s="145">
        <v>2</v>
      </c>
      <c r="D61" s="146">
        <v>144000</v>
      </c>
      <c r="E61" s="146">
        <v>90800</v>
      </c>
    </row>
    <row r="62" spans="2:5" ht="15">
      <c r="B62" s="144" t="s">
        <v>229</v>
      </c>
      <c r="C62" s="145">
        <v>2</v>
      </c>
      <c r="D62" s="146">
        <v>120000</v>
      </c>
      <c r="E62" s="146">
        <v>110000</v>
      </c>
    </row>
    <row r="63" spans="2:5" ht="15">
      <c r="B63" s="144" t="s">
        <v>183</v>
      </c>
      <c r="C63" s="145">
        <v>2</v>
      </c>
      <c r="D63" s="146">
        <v>20000</v>
      </c>
      <c r="E63" s="146">
        <v>15000</v>
      </c>
    </row>
    <row r="64" spans="2:5" ht="15">
      <c r="B64" s="144" t="s">
        <v>247</v>
      </c>
      <c r="C64" s="145">
        <v>2</v>
      </c>
      <c r="D64" s="146">
        <v>480000</v>
      </c>
      <c r="E64" s="146">
        <v>320000</v>
      </c>
    </row>
    <row r="65" spans="2:5" ht="15">
      <c r="B65" s="144" t="s">
        <v>210</v>
      </c>
      <c r="C65" s="145">
        <v>2</v>
      </c>
      <c r="D65" s="146">
        <v>70000</v>
      </c>
      <c r="E65" s="146">
        <v>40000</v>
      </c>
    </row>
    <row r="66" spans="2:5" ht="15">
      <c r="B66" s="144" t="s">
        <v>215</v>
      </c>
      <c r="C66" s="145">
        <v>1</v>
      </c>
      <c r="D66" s="146">
        <v>4000000</v>
      </c>
      <c r="E66" s="146">
        <v>2000000</v>
      </c>
    </row>
    <row r="67" spans="2:5" ht="15">
      <c r="B67" s="144" t="s">
        <v>208</v>
      </c>
      <c r="C67" s="145">
        <v>1</v>
      </c>
      <c r="D67" s="146">
        <v>99900</v>
      </c>
      <c r="E67" s="146">
        <v>66600</v>
      </c>
    </row>
    <row r="68" spans="2:5" ht="15">
      <c r="B68" s="144" t="s">
        <v>207</v>
      </c>
      <c r="C68" s="145">
        <v>1</v>
      </c>
      <c r="D68" s="146">
        <v>10000</v>
      </c>
      <c r="E68" s="146">
        <v>10000</v>
      </c>
    </row>
    <row r="69" spans="2:5" ht="15">
      <c r="B69" s="144" t="s">
        <v>184</v>
      </c>
      <c r="C69" s="145">
        <v>1</v>
      </c>
      <c r="D69" s="146">
        <v>50000</v>
      </c>
      <c r="E69" s="146">
        <v>50000</v>
      </c>
    </row>
    <row r="70" spans="2:5" ht="15">
      <c r="B70" s="144" t="s">
        <v>219</v>
      </c>
      <c r="C70" s="145">
        <v>1</v>
      </c>
      <c r="D70" s="146">
        <v>10000</v>
      </c>
      <c r="E70" s="146">
        <v>10000</v>
      </c>
    </row>
    <row r="71" spans="2:5" ht="15">
      <c r="B71" s="144" t="s">
        <v>220</v>
      </c>
      <c r="C71" s="145">
        <v>1</v>
      </c>
      <c r="D71" s="146">
        <v>10000</v>
      </c>
      <c r="E71" s="146">
        <v>6650</v>
      </c>
    </row>
    <row r="72" spans="2:5" ht="15">
      <c r="B72" s="144" t="s">
        <v>204</v>
      </c>
      <c r="C72" s="145">
        <v>1</v>
      </c>
      <c r="D72" s="146">
        <v>50000</v>
      </c>
      <c r="E72" s="146">
        <v>50000</v>
      </c>
    </row>
    <row r="73" spans="2:5" ht="15">
      <c r="B73" s="144" t="s">
        <v>214</v>
      </c>
      <c r="C73" s="145">
        <v>1</v>
      </c>
      <c r="D73" s="146">
        <v>250000</v>
      </c>
      <c r="E73" s="146">
        <v>175000</v>
      </c>
    </row>
    <row r="74" spans="2:5" ht="15">
      <c r="B74" s="144" t="s">
        <v>227</v>
      </c>
      <c r="C74" s="145">
        <v>1</v>
      </c>
      <c r="D74" s="146">
        <v>10000</v>
      </c>
      <c r="E74" s="146">
        <v>10000</v>
      </c>
    </row>
    <row r="75" spans="2:5" ht="15">
      <c r="B75" s="144" t="s">
        <v>228</v>
      </c>
      <c r="C75" s="145">
        <v>1</v>
      </c>
      <c r="D75" s="146">
        <v>50000</v>
      </c>
      <c r="E75" s="146">
        <v>26000</v>
      </c>
    </row>
    <row r="76" spans="2:5" ht="15">
      <c r="B76" s="144" t="s">
        <v>195</v>
      </c>
      <c r="C76" s="145">
        <v>1</v>
      </c>
      <c r="D76" s="146">
        <v>500000</v>
      </c>
      <c r="E76" s="146">
        <v>500000</v>
      </c>
    </row>
    <row r="77" spans="2:5" ht="15">
      <c r="B77" s="144" t="s">
        <v>201</v>
      </c>
      <c r="C77" s="145">
        <v>1</v>
      </c>
      <c r="D77" s="146">
        <v>10000</v>
      </c>
      <c r="E77" s="146">
        <v>5000</v>
      </c>
    </row>
    <row r="78" spans="2:5" ht="15">
      <c r="B78" s="144" t="s">
        <v>213</v>
      </c>
      <c r="C78" s="145">
        <v>1</v>
      </c>
      <c r="D78" s="146">
        <v>20000</v>
      </c>
      <c r="E78" s="146">
        <v>20000</v>
      </c>
    </row>
    <row r="79" spans="2:5" ht="15">
      <c r="B79" s="144" t="s">
        <v>212</v>
      </c>
      <c r="C79" s="145">
        <v>1</v>
      </c>
      <c r="D79" s="146">
        <v>100000</v>
      </c>
      <c r="E79" s="146">
        <v>100000</v>
      </c>
    </row>
    <row r="80" spans="2:5" ht="15">
      <c r="B80" s="144" t="s">
        <v>188</v>
      </c>
      <c r="C80" s="145">
        <v>1</v>
      </c>
      <c r="D80" s="146">
        <v>1000000</v>
      </c>
      <c r="E80" s="146">
        <v>500000</v>
      </c>
    </row>
    <row r="81" spans="2:5" ht="15">
      <c r="B81" s="144" t="s">
        <v>235</v>
      </c>
      <c r="C81" s="145">
        <v>1</v>
      </c>
      <c r="D81" s="146">
        <v>50000</v>
      </c>
      <c r="E81" s="146">
        <v>50000</v>
      </c>
    </row>
    <row r="82" spans="2:5" ht="15">
      <c r="B82" s="144" t="s">
        <v>174</v>
      </c>
      <c r="C82" s="145">
        <v>1</v>
      </c>
      <c r="D82" s="146">
        <v>50000</v>
      </c>
      <c r="E82" s="146">
        <v>25000</v>
      </c>
    </row>
    <row r="83" spans="2:5" ht="15" customHeight="1">
      <c r="B83" s="483" t="s">
        <v>32</v>
      </c>
      <c r="C83" s="483"/>
      <c r="D83" s="483"/>
      <c r="E83" s="151">
        <f>SUM(E41:E82)</f>
        <v>134429515</v>
      </c>
    </row>
    <row r="93" ht="15" customHeight="1"/>
  </sheetData>
  <sheetProtection/>
  <mergeCells count="14">
    <mergeCell ref="B83:D83"/>
    <mergeCell ref="B33:D33"/>
    <mergeCell ref="B36:E36"/>
    <mergeCell ref="B38:B40"/>
    <mergeCell ref="C38:C40"/>
    <mergeCell ref="D38:D40"/>
    <mergeCell ref="E38:E40"/>
    <mergeCell ref="A1:G1"/>
    <mergeCell ref="A3:G4"/>
    <mergeCell ref="B6:E6"/>
    <mergeCell ref="B8:B10"/>
    <mergeCell ref="C8:C10"/>
    <mergeCell ref="D8:D10"/>
    <mergeCell ref="E8:E10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50" r:id="rId6" display="http://www.ticaretsicil.gov.tr/istatistik/yabanci_iller_detay.php?il_kod=42&amp;yil0=2010"/>
    <hyperlink ref="B51" r:id="rId7" display="http://www.ticaretsicil.gov.tr/istatistik/yabanci_iller_detay.php?il_kod=31&amp;yil0=2010"/>
    <hyperlink ref="B52" r:id="rId8" display="http://www.ticaretsicil.gov.tr/istatistik/yabanci_iller_detay.php?il_kod=27&amp;yil0=2010"/>
    <hyperlink ref="B53" r:id="rId9" display="http://www.ticaretsicil.gov.tr/istatistik/yabanci_iller_detay.php?il_kod=1&amp;yil0=2010"/>
    <hyperlink ref="B54" r:id="rId10" display="http://www.ticaretsicil.gov.tr/istatistik/yabanci_iller_detay.php?il_kod=16&amp;yil0=2010"/>
    <hyperlink ref="B55" r:id="rId11" display="http://www.ticaretsicil.gov.tr/istatistik/yabanci_iller_detay.php?il_kod=61&amp;yil0=2010"/>
    <hyperlink ref="B56" r:id="rId12" display="http://www.ticaretsicil.gov.tr/istatistik/yabanci_iller_detay.php?il_kod=41&amp;yil0=2010"/>
    <hyperlink ref="B57" r:id="rId13" display="http://www.ticaretsicil.gov.tr/istatistik/yabanci_iller_detay.php?il_kod=45&amp;yil0=2010"/>
    <hyperlink ref="B58" r:id="rId14" display="http://www.ticaretsicil.gov.tr/istatistik/yabanci_iller_detay.php?il_kod=3&amp;yil0=2010"/>
    <hyperlink ref="B59" r:id="rId15" display="http://www.ticaretsicil.gov.tr/istatistik/yabanci_iller_detay.php?il_kod=32&amp;yil0=2010"/>
    <hyperlink ref="B60" r:id="rId16" display="http://www.ticaretsicil.gov.tr/istatistik/yabanci_iller_detay.php?il_kod=59&amp;yil0=2010"/>
    <hyperlink ref="B61" r:id="rId17" display="http://www.ticaretsicil.gov.tr/istatistik/yabanci_iller_detay.php?il_kod=22&amp;yil0=2010"/>
    <hyperlink ref="B62" r:id="rId18" display="http://www.ticaretsicil.gov.tr/istatistik/yabanci_iller_detay.php?il_kod=65&amp;yil0=2010"/>
    <hyperlink ref="B63" r:id="rId19" display="http://www.ticaretsicil.gov.tr/istatistik/yabanci_iller_detay.php?il_kod=38&amp;yil0=2010"/>
    <hyperlink ref="B64" r:id="rId20" display="http://www.ticaretsicil.gov.tr/istatistik/yabanci_iller_detay.php?il_kod=14&amp;yil0=2010"/>
    <hyperlink ref="B82" r:id="rId21" display="http://www.ticaretsicil.gov.tr/istatistik/yabanci_iller_detay.php?il_kod=26&amp;yil0=2010"/>
    <hyperlink ref="B32" r:id="rId22" display="http://www.ticaretsicil.gov.tr/istatistik/yabanci_iller_detay.php?il_kod=33&amp;yil0=2010"/>
    <hyperlink ref="B49" r:id="rId23" display="http://www.ticaretsicil.gov.tr/istatistik/yabanci_iller_detay.php?il_kod=9&amp;yil0=2010"/>
    <hyperlink ref="B48" r:id="rId24" display="http://www.ticaretsicil.gov.tr/istatistik/yabanci_iller_detay.php?il_kod=33&amp;yil0=2010"/>
    <hyperlink ref="B45" r:id="rId25" display="http://www.ticaretsicil.gov.tr/istatistik/yabanci_iller_detay.php?il_kod=48&amp;yil0=2010"/>
    <hyperlink ref="B44" r:id="rId26" display="http://www.ticaretsicil.gov.tr/istatistik/yabanci_iller_detay.php?il_kod=35&amp;yil0=2010"/>
    <hyperlink ref="B43" r:id="rId27" display="http://www.ticaretsicil.gov.tr/istatistik/yabanci_iller_detay.php?il_kod=6&amp;yil0=2010"/>
    <hyperlink ref="B42" r:id="rId28" display="http://www.ticaretsicil.gov.tr/istatistik/yabanci_iller_detay.php?il_kod=7&amp;yil0=2010"/>
    <hyperlink ref="B41" r:id="rId29" display="http://www.ticaretsicil.gov.tr/istatistik/yabanci_iller_detay.php?il_kod=34&amp;yil0=2010"/>
    <hyperlink ref="B30" r:id="rId30" display="http://www.ticaretsicil.gov.tr/istatistik/yabanci_iller_detay.php?il_kod=33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31"/>
  <headerFooter>
    <oddFooter>&amp;L17.05.2013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4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4" max="194" width="18.00390625" style="0" customWidth="1"/>
    <col min="195" max="196" width="13.8515625" style="0" customWidth="1"/>
    <col min="197" max="197" width="19.421875" style="0" customWidth="1"/>
    <col min="199" max="199" width="11.421875" style="0" customWidth="1"/>
    <col min="201" max="201" width="20.140625" style="0" bestFit="1" customWidth="1"/>
  </cols>
  <sheetData>
    <row r="1" spans="1:6" ht="21.75" customHeight="1" thickBot="1">
      <c r="A1" s="490" t="s">
        <v>393</v>
      </c>
      <c r="B1" s="490"/>
      <c r="C1" s="490"/>
      <c r="D1" s="490"/>
      <c r="E1" s="490"/>
      <c r="F1" s="490"/>
    </row>
    <row r="3" spans="1:6" ht="16.5" customHeight="1">
      <c r="A3" s="345" t="s">
        <v>264</v>
      </c>
      <c r="B3" s="345"/>
      <c r="C3" s="345"/>
      <c r="D3" s="345"/>
      <c r="E3" s="345"/>
      <c r="F3" s="345"/>
    </row>
    <row r="4" spans="1:6" ht="16.5" customHeight="1">
      <c r="A4" s="208"/>
      <c r="B4" s="208"/>
      <c r="C4" s="208"/>
      <c r="D4" s="208"/>
      <c r="E4" s="208"/>
      <c r="F4" s="208"/>
    </row>
    <row r="5" spans="2:5" ht="16.5" customHeight="1">
      <c r="B5" s="480" t="s">
        <v>137</v>
      </c>
      <c r="C5" s="480"/>
      <c r="D5" s="480"/>
      <c r="E5" s="480"/>
    </row>
    <row r="6" spans="2:5" ht="16.5" customHeight="1">
      <c r="B6" s="481" t="s">
        <v>265</v>
      </c>
      <c r="C6" s="481" t="s">
        <v>266</v>
      </c>
      <c r="D6" s="481" t="s">
        <v>262</v>
      </c>
      <c r="E6" s="481" t="s">
        <v>263</v>
      </c>
    </row>
    <row r="7" spans="2:5" ht="16.5" customHeight="1">
      <c r="B7" s="481"/>
      <c r="C7" s="481"/>
      <c r="D7" s="482"/>
      <c r="E7" s="482"/>
    </row>
    <row r="8" spans="2:5" ht="24.75" customHeight="1">
      <c r="B8" s="481"/>
      <c r="C8" s="481"/>
      <c r="D8" s="482"/>
      <c r="E8" s="482"/>
    </row>
    <row r="9" spans="2:5" ht="16.5" customHeight="1">
      <c r="B9" s="145" t="s">
        <v>303</v>
      </c>
      <c r="C9" s="145">
        <v>10</v>
      </c>
      <c r="D9" s="146">
        <v>2187500</v>
      </c>
      <c r="E9" s="146">
        <v>1608890</v>
      </c>
    </row>
    <row r="10" spans="2:5" ht="16.5" customHeight="1">
      <c r="B10" s="145" t="s">
        <v>375</v>
      </c>
      <c r="C10" s="145">
        <v>9</v>
      </c>
      <c r="D10" s="146">
        <v>21853201</v>
      </c>
      <c r="E10" s="146">
        <v>1713767</v>
      </c>
    </row>
    <row r="11" spans="2:5" ht="16.5" customHeight="1">
      <c r="B11" s="145" t="s">
        <v>310</v>
      </c>
      <c r="C11" s="145">
        <v>8</v>
      </c>
      <c r="D11" s="146">
        <v>9600000</v>
      </c>
      <c r="E11" s="146">
        <v>9045200</v>
      </c>
    </row>
    <row r="12" spans="2:5" ht="16.5" customHeight="1">
      <c r="B12" s="145" t="s">
        <v>309</v>
      </c>
      <c r="C12" s="145">
        <v>6</v>
      </c>
      <c r="D12" s="146">
        <v>4750000</v>
      </c>
      <c r="E12" s="146">
        <v>2074890</v>
      </c>
    </row>
    <row r="13" spans="2:5" ht="16.5" customHeight="1">
      <c r="B13" s="145" t="s">
        <v>305</v>
      </c>
      <c r="C13" s="145">
        <v>6</v>
      </c>
      <c r="D13" s="146">
        <v>1200000</v>
      </c>
      <c r="E13" s="146">
        <v>1130000</v>
      </c>
    </row>
    <row r="14" spans="2:5" ht="16.5" customHeight="1">
      <c r="B14" s="145" t="s">
        <v>335</v>
      </c>
      <c r="C14" s="145">
        <v>4</v>
      </c>
      <c r="D14" s="146">
        <v>200000</v>
      </c>
      <c r="E14" s="146">
        <v>112500</v>
      </c>
    </row>
    <row r="15" spans="2:5" ht="16.5" customHeight="1">
      <c r="B15" s="145" t="s">
        <v>304</v>
      </c>
      <c r="C15" s="145">
        <v>4</v>
      </c>
      <c r="D15" s="146">
        <v>4950000</v>
      </c>
      <c r="E15" s="146">
        <v>4867500</v>
      </c>
    </row>
    <row r="16" spans="2:5" ht="16.5" customHeight="1">
      <c r="B16" s="145" t="s">
        <v>415</v>
      </c>
      <c r="C16" s="145">
        <v>3</v>
      </c>
      <c r="D16" s="146">
        <v>350000</v>
      </c>
      <c r="E16" s="146">
        <v>170000</v>
      </c>
    </row>
    <row r="17" spans="2:5" ht="16.5" customHeight="1">
      <c r="B17" s="145" t="s">
        <v>336</v>
      </c>
      <c r="C17" s="145">
        <v>3</v>
      </c>
      <c r="D17" s="146">
        <v>150000</v>
      </c>
      <c r="E17" s="146">
        <v>100000</v>
      </c>
    </row>
    <row r="18" spans="2:5" ht="16.5" customHeight="1">
      <c r="B18" s="145" t="s">
        <v>316</v>
      </c>
      <c r="C18" s="145">
        <v>2</v>
      </c>
      <c r="D18" s="146">
        <v>100000</v>
      </c>
      <c r="E18" s="146">
        <v>62500</v>
      </c>
    </row>
    <row r="19" spans="2:5" ht="16.5" customHeight="1">
      <c r="B19" s="145" t="s">
        <v>302</v>
      </c>
      <c r="C19" s="145">
        <v>2</v>
      </c>
      <c r="D19" s="146">
        <v>200000</v>
      </c>
      <c r="E19" s="146">
        <v>200000</v>
      </c>
    </row>
    <row r="20" spans="2:5" ht="16.5" customHeight="1">
      <c r="B20" s="145" t="s">
        <v>323</v>
      </c>
      <c r="C20" s="145">
        <v>2</v>
      </c>
      <c r="D20" s="146">
        <v>290000</v>
      </c>
      <c r="E20" s="146">
        <v>256500</v>
      </c>
    </row>
    <row r="21" spans="2:5" ht="16.5" customHeight="1">
      <c r="B21" s="145" t="s">
        <v>416</v>
      </c>
      <c r="C21" s="145">
        <v>2</v>
      </c>
      <c r="D21" s="146">
        <v>1100000</v>
      </c>
      <c r="E21" s="146">
        <v>550000</v>
      </c>
    </row>
    <row r="22" spans="2:5" ht="16.5" customHeight="1">
      <c r="B22" s="145" t="s">
        <v>338</v>
      </c>
      <c r="C22" s="145">
        <v>2</v>
      </c>
      <c r="D22" s="146">
        <v>1100000</v>
      </c>
      <c r="E22" s="146">
        <v>500000</v>
      </c>
    </row>
    <row r="23" spans="2:5" ht="16.5" customHeight="1">
      <c r="B23" s="145" t="s">
        <v>350</v>
      </c>
      <c r="C23" s="145">
        <v>1</v>
      </c>
      <c r="D23" s="146">
        <v>50000</v>
      </c>
      <c r="E23" s="146">
        <v>50000</v>
      </c>
    </row>
    <row r="24" spans="2:5" ht="16.5" customHeight="1">
      <c r="B24" s="145" t="s">
        <v>322</v>
      </c>
      <c r="C24" s="145">
        <v>1</v>
      </c>
      <c r="D24" s="146">
        <v>50000</v>
      </c>
      <c r="E24" s="146">
        <v>27500</v>
      </c>
    </row>
    <row r="25" spans="2:5" ht="16.5" customHeight="1">
      <c r="B25" s="145" t="s">
        <v>417</v>
      </c>
      <c r="C25" s="145">
        <v>1</v>
      </c>
      <c r="D25" s="146">
        <v>50000</v>
      </c>
      <c r="E25" s="146">
        <v>15000</v>
      </c>
    </row>
    <row r="26" spans="2:5" ht="16.5" customHeight="1">
      <c r="B26" s="145" t="s">
        <v>306</v>
      </c>
      <c r="C26" s="145">
        <v>1</v>
      </c>
      <c r="D26" s="146">
        <v>100000</v>
      </c>
      <c r="E26" s="146">
        <v>100000</v>
      </c>
    </row>
    <row r="27" spans="2:5" ht="16.5" customHeight="1">
      <c r="B27" s="145" t="s">
        <v>418</v>
      </c>
      <c r="C27" s="145">
        <v>1</v>
      </c>
      <c r="D27" s="146">
        <v>50000</v>
      </c>
      <c r="E27" s="146">
        <v>25000</v>
      </c>
    </row>
    <row r="28" spans="2:5" ht="16.5" customHeight="1">
      <c r="B28" s="145" t="s">
        <v>352</v>
      </c>
      <c r="C28" s="145">
        <v>1</v>
      </c>
      <c r="D28" s="146">
        <v>2000000</v>
      </c>
      <c r="E28" s="146">
        <v>1000000</v>
      </c>
    </row>
    <row r="29" spans="2:5" ht="16.5" customHeight="1">
      <c r="B29" s="145" t="s">
        <v>419</v>
      </c>
      <c r="C29" s="145">
        <v>1</v>
      </c>
      <c r="D29" s="146">
        <v>50000</v>
      </c>
      <c r="E29" s="146">
        <v>49950</v>
      </c>
    </row>
    <row r="30" spans="2:5" ht="16.5" customHeight="1">
      <c r="B30" s="145" t="s">
        <v>420</v>
      </c>
      <c r="C30" s="145">
        <v>1</v>
      </c>
      <c r="D30" s="146">
        <v>50000</v>
      </c>
      <c r="E30" s="146">
        <v>50000</v>
      </c>
    </row>
    <row r="31" spans="2:5" ht="16.5" customHeight="1">
      <c r="B31" s="145" t="s">
        <v>415</v>
      </c>
      <c r="C31" s="145">
        <v>1</v>
      </c>
      <c r="D31" s="146">
        <v>100000</v>
      </c>
      <c r="E31" s="146">
        <v>100000</v>
      </c>
    </row>
    <row r="32" spans="2:5" ht="16.5" customHeight="1">
      <c r="B32" s="145" t="s">
        <v>319</v>
      </c>
      <c r="C32" s="145">
        <v>1</v>
      </c>
      <c r="D32" s="146">
        <v>100000</v>
      </c>
      <c r="E32" s="146">
        <v>33000</v>
      </c>
    </row>
    <row r="33" spans="2:5" ht="16.5" customHeight="1">
      <c r="B33" s="145" t="s">
        <v>421</v>
      </c>
      <c r="C33" s="145">
        <v>1</v>
      </c>
      <c r="D33" s="146">
        <v>50000</v>
      </c>
      <c r="E33" s="146">
        <v>25000</v>
      </c>
    </row>
    <row r="34" spans="2:5" ht="16.5" customHeight="1">
      <c r="B34" s="145" t="s">
        <v>311</v>
      </c>
      <c r="C34" s="145">
        <v>1</v>
      </c>
      <c r="D34" s="146">
        <v>500000</v>
      </c>
      <c r="E34" s="146">
        <v>500000</v>
      </c>
    </row>
    <row r="35" spans="2:5" ht="16.5" customHeight="1">
      <c r="B35" s="145" t="s">
        <v>307</v>
      </c>
      <c r="C35" s="145">
        <v>1</v>
      </c>
      <c r="D35" s="146">
        <v>250000</v>
      </c>
      <c r="E35" s="146">
        <v>175000</v>
      </c>
    </row>
    <row r="36" spans="2:5" ht="16.5" customHeight="1">
      <c r="B36" s="145" t="s">
        <v>321</v>
      </c>
      <c r="C36" s="145">
        <v>1</v>
      </c>
      <c r="D36" s="146">
        <v>1000000</v>
      </c>
      <c r="E36" s="146">
        <v>970000</v>
      </c>
    </row>
    <row r="37" spans="2:5" ht="16.5" customHeight="1">
      <c r="B37" s="145" t="s">
        <v>314</v>
      </c>
      <c r="C37" s="145">
        <v>1</v>
      </c>
      <c r="D37" s="146">
        <v>100000</v>
      </c>
      <c r="E37" s="146">
        <v>65000</v>
      </c>
    </row>
    <row r="38" spans="2:5" ht="16.5" customHeight="1">
      <c r="B38" s="145" t="s">
        <v>422</v>
      </c>
      <c r="C38" s="145">
        <v>1</v>
      </c>
      <c r="D38" s="146">
        <v>200000</v>
      </c>
      <c r="E38" s="146">
        <v>200000</v>
      </c>
    </row>
    <row r="39" spans="2:5" ht="16.5" customHeight="1">
      <c r="B39" s="145" t="s">
        <v>384</v>
      </c>
      <c r="C39" s="145">
        <v>1</v>
      </c>
      <c r="D39" s="146">
        <v>1000000</v>
      </c>
      <c r="E39" s="146">
        <v>200000</v>
      </c>
    </row>
    <row r="40" spans="2:5" ht="16.5" customHeight="1">
      <c r="B40" s="145" t="s">
        <v>423</v>
      </c>
      <c r="C40" s="145">
        <v>1</v>
      </c>
      <c r="D40" s="146">
        <v>55000</v>
      </c>
      <c r="E40" s="146">
        <v>26950</v>
      </c>
    </row>
    <row r="41" spans="2:5" ht="16.5" customHeight="1">
      <c r="B41" s="145" t="s">
        <v>424</v>
      </c>
      <c r="C41" s="145">
        <v>1</v>
      </c>
      <c r="D41" s="146">
        <v>2000000</v>
      </c>
      <c r="E41" s="146">
        <v>1000000</v>
      </c>
    </row>
    <row r="42" spans="2:5" ht="16.5" customHeight="1">
      <c r="B42" s="145" t="s">
        <v>425</v>
      </c>
      <c r="C42" s="145">
        <v>1</v>
      </c>
      <c r="D42" s="146">
        <v>50000</v>
      </c>
      <c r="E42" s="146">
        <v>45000</v>
      </c>
    </row>
    <row r="43" spans="2:5" ht="16.5" customHeight="1">
      <c r="B43" s="145" t="s">
        <v>426</v>
      </c>
      <c r="C43" s="145">
        <v>1</v>
      </c>
      <c r="D43" s="146">
        <v>50000</v>
      </c>
      <c r="E43" s="146">
        <v>6500</v>
      </c>
    </row>
    <row r="44" spans="2:5" ht="16.5" customHeight="1">
      <c r="B44" s="145" t="s">
        <v>315</v>
      </c>
      <c r="C44" s="145">
        <v>1</v>
      </c>
      <c r="D44" s="146">
        <v>1000000</v>
      </c>
      <c r="E44" s="146">
        <v>1000000</v>
      </c>
    </row>
    <row r="45" spans="2:5" ht="16.5" customHeight="1">
      <c r="B45" s="483" t="s">
        <v>32</v>
      </c>
      <c r="C45" s="483"/>
      <c r="D45" s="483"/>
      <c r="E45" s="151">
        <f>SUM(E9:E44)</f>
        <v>28055647</v>
      </c>
    </row>
    <row r="46" spans="2:5" ht="16.5" customHeight="1">
      <c r="B46" s="148"/>
      <c r="C46" s="148"/>
      <c r="D46" s="149"/>
      <c r="E46" s="149"/>
    </row>
    <row r="47" spans="2:5" ht="16.5" customHeight="1">
      <c r="B47" s="480" t="s">
        <v>150</v>
      </c>
      <c r="C47" s="480"/>
      <c r="D47" s="480"/>
      <c r="E47" s="480"/>
    </row>
    <row r="48" spans="2:5" ht="16.5" customHeight="1">
      <c r="B48" s="481" t="s">
        <v>265</v>
      </c>
      <c r="C48" s="481" t="s">
        <v>261</v>
      </c>
      <c r="D48" s="481" t="s">
        <v>262</v>
      </c>
      <c r="E48" s="481" t="s">
        <v>263</v>
      </c>
    </row>
    <row r="49" spans="2:5" ht="16.5" customHeight="1">
      <c r="B49" s="481"/>
      <c r="C49" s="481"/>
      <c r="D49" s="482"/>
      <c r="E49" s="482"/>
    </row>
    <row r="50" spans="2:5" ht="23.25" customHeight="1">
      <c r="B50" s="481"/>
      <c r="C50" s="481"/>
      <c r="D50" s="482"/>
      <c r="E50" s="482"/>
    </row>
    <row r="51" spans="2:5" ht="16.5" customHeight="1">
      <c r="B51" s="145" t="s">
        <v>321</v>
      </c>
      <c r="C51" s="152">
        <v>37</v>
      </c>
      <c r="D51" s="153">
        <v>5780000</v>
      </c>
      <c r="E51" s="153">
        <v>4976525</v>
      </c>
    </row>
    <row r="52" spans="2:5" ht="16.5" customHeight="1">
      <c r="B52" s="145" t="s">
        <v>302</v>
      </c>
      <c r="C52" s="152">
        <v>23</v>
      </c>
      <c r="D52" s="153">
        <v>2162000</v>
      </c>
      <c r="E52" s="153">
        <v>1832500</v>
      </c>
    </row>
    <row r="53" spans="2:5" ht="16.5" customHeight="1">
      <c r="B53" s="145" t="s">
        <v>303</v>
      </c>
      <c r="C53" s="152">
        <v>22</v>
      </c>
      <c r="D53" s="153">
        <v>1915000</v>
      </c>
      <c r="E53" s="153">
        <v>1712900</v>
      </c>
    </row>
    <row r="54" spans="2:5" ht="16.5" customHeight="1">
      <c r="B54" s="145" t="s">
        <v>375</v>
      </c>
      <c r="C54" s="152">
        <v>21</v>
      </c>
      <c r="D54" s="153">
        <v>2154000</v>
      </c>
      <c r="E54" s="153">
        <v>813500</v>
      </c>
    </row>
    <row r="55" spans="2:5" ht="16.5" customHeight="1">
      <c r="B55" s="145" t="s">
        <v>335</v>
      </c>
      <c r="C55" s="152">
        <v>16</v>
      </c>
      <c r="D55" s="153">
        <v>820000</v>
      </c>
      <c r="E55" s="153">
        <v>621100</v>
      </c>
    </row>
    <row r="56" spans="2:5" ht="16.5" customHeight="1">
      <c r="B56" s="145" t="s">
        <v>309</v>
      </c>
      <c r="C56" s="152">
        <v>14</v>
      </c>
      <c r="D56" s="153">
        <v>2160000</v>
      </c>
      <c r="E56" s="153">
        <v>1313500</v>
      </c>
    </row>
    <row r="57" spans="2:5" ht="16.5" customHeight="1">
      <c r="B57" s="145" t="s">
        <v>305</v>
      </c>
      <c r="C57" s="152">
        <v>14</v>
      </c>
      <c r="D57" s="153">
        <v>2405000</v>
      </c>
      <c r="E57" s="153">
        <v>1869700</v>
      </c>
    </row>
    <row r="58" spans="2:5" ht="16.5" customHeight="1">
      <c r="B58" s="145" t="s">
        <v>314</v>
      </c>
      <c r="C58" s="152">
        <v>9</v>
      </c>
      <c r="D58" s="153">
        <v>1215000</v>
      </c>
      <c r="E58" s="153">
        <v>1112900</v>
      </c>
    </row>
    <row r="59" spans="2:5" ht="16.5" customHeight="1">
      <c r="B59" s="145" t="s">
        <v>315</v>
      </c>
      <c r="C59" s="152">
        <v>8</v>
      </c>
      <c r="D59" s="153">
        <v>775000</v>
      </c>
      <c r="E59" s="153">
        <v>415000</v>
      </c>
    </row>
    <row r="60" spans="2:5" ht="16.5" customHeight="1">
      <c r="B60" s="145" t="s">
        <v>352</v>
      </c>
      <c r="C60" s="152">
        <v>8</v>
      </c>
      <c r="D60" s="153">
        <v>34170000</v>
      </c>
      <c r="E60" s="153">
        <v>32303990</v>
      </c>
    </row>
    <row r="61" spans="2:5" ht="16.5" customHeight="1">
      <c r="B61" s="145" t="s">
        <v>306</v>
      </c>
      <c r="C61" s="152">
        <v>8</v>
      </c>
      <c r="D61" s="153">
        <v>440000</v>
      </c>
      <c r="E61" s="153">
        <v>285000</v>
      </c>
    </row>
    <row r="62" spans="2:5" ht="16.5" customHeight="1">
      <c r="B62" s="145" t="s">
        <v>316</v>
      </c>
      <c r="C62" s="152">
        <v>7</v>
      </c>
      <c r="D62" s="153">
        <v>1330000</v>
      </c>
      <c r="E62" s="153">
        <v>371000</v>
      </c>
    </row>
    <row r="63" spans="2:5" ht="16.5" customHeight="1">
      <c r="B63" s="145" t="s">
        <v>304</v>
      </c>
      <c r="C63" s="152">
        <v>6</v>
      </c>
      <c r="D63" s="153">
        <v>624000</v>
      </c>
      <c r="E63" s="153">
        <v>469800</v>
      </c>
    </row>
    <row r="64" spans="2:5" ht="16.5" customHeight="1">
      <c r="B64" s="145" t="s">
        <v>425</v>
      </c>
      <c r="C64" s="152">
        <v>5</v>
      </c>
      <c r="D64" s="153">
        <v>659900</v>
      </c>
      <c r="E64" s="153">
        <v>256600</v>
      </c>
    </row>
    <row r="65" spans="2:5" ht="16.5" customHeight="1">
      <c r="B65" s="145" t="s">
        <v>320</v>
      </c>
      <c r="C65" s="152">
        <v>5</v>
      </c>
      <c r="D65" s="153">
        <v>1420000</v>
      </c>
      <c r="E65" s="153">
        <v>807500</v>
      </c>
    </row>
    <row r="66" spans="2:5" ht="16.5" customHeight="1">
      <c r="B66" s="145" t="s">
        <v>325</v>
      </c>
      <c r="C66" s="152">
        <v>4</v>
      </c>
      <c r="D66" s="153">
        <v>170000</v>
      </c>
      <c r="E66" s="153">
        <v>128000</v>
      </c>
    </row>
    <row r="67" spans="2:5" ht="16.5" customHeight="1">
      <c r="B67" s="145" t="s">
        <v>310</v>
      </c>
      <c r="C67" s="152">
        <v>4</v>
      </c>
      <c r="D67" s="153">
        <v>170000</v>
      </c>
      <c r="E67" s="153">
        <v>139500</v>
      </c>
    </row>
    <row r="68" spans="2:5" ht="16.5" customHeight="1">
      <c r="B68" s="145" t="s">
        <v>415</v>
      </c>
      <c r="C68" s="152">
        <v>4</v>
      </c>
      <c r="D68" s="153">
        <v>60000</v>
      </c>
      <c r="E68" s="153">
        <v>60000</v>
      </c>
    </row>
    <row r="69" spans="2:5" ht="16.5" customHeight="1">
      <c r="B69" s="145" t="s">
        <v>341</v>
      </c>
      <c r="C69" s="152">
        <v>4</v>
      </c>
      <c r="D69" s="153">
        <v>460000</v>
      </c>
      <c r="E69" s="153">
        <v>409850</v>
      </c>
    </row>
    <row r="70" spans="2:5" ht="16.5" customHeight="1">
      <c r="B70" s="145" t="s">
        <v>337</v>
      </c>
      <c r="C70" s="152">
        <v>3</v>
      </c>
      <c r="D70" s="153">
        <v>30000</v>
      </c>
      <c r="E70" s="153">
        <v>20000</v>
      </c>
    </row>
    <row r="71" spans="2:5" ht="16.5" customHeight="1">
      <c r="B71" s="145" t="s">
        <v>323</v>
      </c>
      <c r="C71" s="152">
        <v>3</v>
      </c>
      <c r="D71" s="153">
        <v>120000</v>
      </c>
      <c r="E71" s="153">
        <v>120000</v>
      </c>
    </row>
    <row r="72" spans="2:5" ht="16.5" customHeight="1">
      <c r="B72" s="145" t="s">
        <v>317</v>
      </c>
      <c r="C72" s="152">
        <v>3</v>
      </c>
      <c r="D72" s="153">
        <v>40000</v>
      </c>
      <c r="E72" s="153">
        <v>38000</v>
      </c>
    </row>
    <row r="73" spans="2:5" ht="16.5" customHeight="1">
      <c r="B73" s="145" t="s">
        <v>311</v>
      </c>
      <c r="C73" s="152">
        <v>3</v>
      </c>
      <c r="D73" s="153">
        <v>480000</v>
      </c>
      <c r="E73" s="153">
        <v>479500</v>
      </c>
    </row>
    <row r="74" spans="2:5" ht="16.5" customHeight="1">
      <c r="B74" s="145" t="s">
        <v>312</v>
      </c>
      <c r="C74" s="152">
        <v>2</v>
      </c>
      <c r="D74" s="153">
        <v>60000</v>
      </c>
      <c r="E74" s="153">
        <v>60000</v>
      </c>
    </row>
    <row r="75" spans="2:5" ht="16.5" customHeight="1">
      <c r="B75" s="145" t="s">
        <v>308</v>
      </c>
      <c r="C75" s="152">
        <v>2</v>
      </c>
      <c r="D75" s="153">
        <v>30000</v>
      </c>
      <c r="E75" s="153">
        <v>30000</v>
      </c>
    </row>
    <row r="76" spans="2:5" ht="16.5" customHeight="1">
      <c r="B76" s="145" t="s">
        <v>417</v>
      </c>
      <c r="C76" s="152">
        <v>2</v>
      </c>
      <c r="D76" s="153">
        <v>1760000</v>
      </c>
      <c r="E76" s="153">
        <v>1760000</v>
      </c>
    </row>
    <row r="77" spans="2:5" ht="16.5" customHeight="1">
      <c r="B77" s="145" t="s">
        <v>351</v>
      </c>
      <c r="C77" s="152">
        <v>2</v>
      </c>
      <c r="D77" s="153">
        <v>510000</v>
      </c>
      <c r="E77" s="153">
        <v>505000</v>
      </c>
    </row>
    <row r="78" spans="2:5" ht="16.5" customHeight="1">
      <c r="B78" s="145" t="s">
        <v>427</v>
      </c>
      <c r="C78" s="152">
        <v>2</v>
      </c>
      <c r="D78" s="153">
        <v>150000</v>
      </c>
      <c r="E78" s="153">
        <v>1300</v>
      </c>
    </row>
    <row r="79" spans="2:5" ht="16.5" customHeight="1">
      <c r="B79" s="145" t="s">
        <v>428</v>
      </c>
      <c r="C79" s="152">
        <v>2</v>
      </c>
      <c r="D79" s="153">
        <v>60000</v>
      </c>
      <c r="E79" s="153">
        <v>60000</v>
      </c>
    </row>
    <row r="80" spans="2:5" ht="16.5" customHeight="1">
      <c r="B80" s="145" t="s">
        <v>342</v>
      </c>
      <c r="C80" s="152">
        <v>2</v>
      </c>
      <c r="D80" s="153">
        <v>110000</v>
      </c>
      <c r="E80" s="153">
        <v>50000</v>
      </c>
    </row>
    <row r="81" spans="2:5" ht="16.5" customHeight="1">
      <c r="B81" s="145" t="s">
        <v>336</v>
      </c>
      <c r="C81" s="152">
        <v>2</v>
      </c>
      <c r="D81" s="153">
        <v>110000</v>
      </c>
      <c r="E81" s="153">
        <v>55100</v>
      </c>
    </row>
    <row r="82" spans="2:5" ht="16.5" customHeight="1">
      <c r="B82" s="145" t="s">
        <v>383</v>
      </c>
      <c r="C82" s="152">
        <v>1</v>
      </c>
      <c r="D82" s="153">
        <v>40000</v>
      </c>
      <c r="E82" s="153">
        <v>40000</v>
      </c>
    </row>
    <row r="83" spans="2:5" ht="16.5" customHeight="1">
      <c r="B83" s="145" t="s">
        <v>429</v>
      </c>
      <c r="C83" s="152">
        <v>1</v>
      </c>
      <c r="D83" s="153">
        <v>50000</v>
      </c>
      <c r="E83" s="153">
        <v>27500</v>
      </c>
    </row>
    <row r="84" spans="2:5" ht="16.5" customHeight="1">
      <c r="B84" s="145" t="s">
        <v>318</v>
      </c>
      <c r="C84" s="152">
        <v>1</v>
      </c>
      <c r="D84" s="153">
        <v>30000</v>
      </c>
      <c r="E84" s="153">
        <v>8400</v>
      </c>
    </row>
    <row r="85" spans="2:5" ht="16.5" customHeight="1">
      <c r="B85" s="145" t="s">
        <v>430</v>
      </c>
      <c r="C85" s="152">
        <v>1</v>
      </c>
      <c r="D85" s="153">
        <v>10000</v>
      </c>
      <c r="E85" s="153">
        <v>5000</v>
      </c>
    </row>
    <row r="86" spans="2:5" ht="16.5" customHeight="1">
      <c r="B86" s="145" t="s">
        <v>431</v>
      </c>
      <c r="C86" s="152">
        <v>1</v>
      </c>
      <c r="D86" s="153">
        <v>240000</v>
      </c>
      <c r="E86" s="153">
        <v>240000</v>
      </c>
    </row>
    <row r="87" spans="2:5" ht="16.5" customHeight="1">
      <c r="B87" s="145" t="s">
        <v>432</v>
      </c>
      <c r="C87" s="152">
        <v>1</v>
      </c>
      <c r="D87" s="153">
        <v>10000</v>
      </c>
      <c r="E87" s="153">
        <v>10000</v>
      </c>
    </row>
    <row r="88" spans="2:5" ht="16.5" customHeight="1">
      <c r="B88" s="145" t="s">
        <v>353</v>
      </c>
      <c r="C88" s="152">
        <v>1</v>
      </c>
      <c r="D88" s="153">
        <v>10000</v>
      </c>
      <c r="E88" s="153">
        <v>10000</v>
      </c>
    </row>
    <row r="89" spans="2:5" ht="16.5" customHeight="1">
      <c r="B89" s="145" t="s">
        <v>322</v>
      </c>
      <c r="C89" s="152">
        <v>1</v>
      </c>
      <c r="D89" s="153">
        <v>100000</v>
      </c>
      <c r="E89" s="153">
        <v>20000</v>
      </c>
    </row>
    <row r="90" spans="2:5" ht="16.5" customHeight="1">
      <c r="B90" s="145" t="s">
        <v>350</v>
      </c>
      <c r="C90" s="152">
        <v>1</v>
      </c>
      <c r="D90" s="153">
        <v>10000</v>
      </c>
      <c r="E90" s="153">
        <v>10000</v>
      </c>
    </row>
    <row r="91" spans="2:5" ht="16.5" customHeight="1">
      <c r="B91" s="145" t="s">
        <v>420</v>
      </c>
      <c r="C91" s="152">
        <v>1</v>
      </c>
      <c r="D91" s="153">
        <v>50000</v>
      </c>
      <c r="E91" s="153">
        <v>50000</v>
      </c>
    </row>
    <row r="92" spans="2:5" ht="16.5" customHeight="1">
      <c r="B92" s="145" t="s">
        <v>324</v>
      </c>
      <c r="C92" s="152">
        <v>1</v>
      </c>
      <c r="D92" s="153">
        <v>20000</v>
      </c>
      <c r="E92" s="153">
        <v>4000</v>
      </c>
    </row>
    <row r="93" spans="2:5" ht="16.5" customHeight="1">
      <c r="B93" s="145" t="s">
        <v>374</v>
      </c>
      <c r="C93" s="152">
        <v>1</v>
      </c>
      <c r="D93" s="153">
        <v>60000</v>
      </c>
      <c r="E93" s="153">
        <v>60000</v>
      </c>
    </row>
    <row r="94" spans="2:5" ht="16.5" customHeight="1">
      <c r="B94" s="145" t="s">
        <v>433</v>
      </c>
      <c r="C94" s="152">
        <v>1</v>
      </c>
      <c r="D94" s="153">
        <v>100000</v>
      </c>
      <c r="E94" s="153">
        <v>50000</v>
      </c>
    </row>
    <row r="95" spans="2:5" ht="16.5" customHeight="1">
      <c r="B95" s="145" t="s">
        <v>319</v>
      </c>
      <c r="C95" s="152">
        <v>1</v>
      </c>
      <c r="D95" s="153">
        <v>10000</v>
      </c>
      <c r="E95" s="153">
        <v>10000</v>
      </c>
    </row>
    <row r="96" spans="2:5" ht="16.5" customHeight="1">
      <c r="B96" s="145" t="s">
        <v>434</v>
      </c>
      <c r="C96" s="152">
        <v>1</v>
      </c>
      <c r="D96" s="153">
        <v>10000000</v>
      </c>
      <c r="E96" s="153">
        <v>100000</v>
      </c>
    </row>
    <row r="97" spans="2:5" ht="16.5" customHeight="1">
      <c r="B97" s="145" t="s">
        <v>435</v>
      </c>
      <c r="C97" s="152">
        <v>1</v>
      </c>
      <c r="D97" s="153">
        <v>10000</v>
      </c>
      <c r="E97" s="153">
        <v>5000</v>
      </c>
    </row>
    <row r="98" spans="2:5" ht="16.5" customHeight="1">
      <c r="B98" s="145" t="s">
        <v>307</v>
      </c>
      <c r="C98" s="152">
        <v>1</v>
      </c>
      <c r="D98" s="153">
        <v>10000</v>
      </c>
      <c r="E98" s="153">
        <v>10000</v>
      </c>
    </row>
    <row r="99" spans="2:5" ht="16.5" customHeight="1">
      <c r="B99" s="145" t="s">
        <v>436</v>
      </c>
      <c r="C99" s="152">
        <v>1</v>
      </c>
      <c r="D99" s="153">
        <v>50000</v>
      </c>
      <c r="E99" s="153">
        <v>22500</v>
      </c>
    </row>
    <row r="100" spans="2:5" ht="16.5" customHeight="1">
      <c r="B100" s="145" t="s">
        <v>343</v>
      </c>
      <c r="C100" s="152">
        <v>1</v>
      </c>
      <c r="D100" s="153">
        <v>10000</v>
      </c>
      <c r="E100" s="153">
        <v>10000</v>
      </c>
    </row>
    <row r="101" spans="2:5" ht="16.5" customHeight="1">
      <c r="B101" s="145" t="s">
        <v>385</v>
      </c>
      <c r="C101" s="152">
        <v>1</v>
      </c>
      <c r="D101" s="153">
        <v>300000</v>
      </c>
      <c r="E101" s="153">
        <v>90000</v>
      </c>
    </row>
    <row r="102" spans="2:5" ht="16.5" customHeight="1">
      <c r="B102" s="145" t="s">
        <v>437</v>
      </c>
      <c r="C102" s="152">
        <v>1</v>
      </c>
      <c r="D102" s="153">
        <v>100000</v>
      </c>
      <c r="E102" s="153">
        <v>100000</v>
      </c>
    </row>
    <row r="103" spans="2:5" ht="16.5" customHeight="1">
      <c r="B103" s="145" t="s">
        <v>313</v>
      </c>
      <c r="C103" s="152">
        <v>1</v>
      </c>
      <c r="D103" s="153">
        <v>10000</v>
      </c>
      <c r="E103" s="153">
        <v>10000</v>
      </c>
    </row>
    <row r="104" spans="2:5" ht="16.5" customHeight="1">
      <c r="B104" s="145" t="s">
        <v>438</v>
      </c>
      <c r="C104" s="152">
        <v>1</v>
      </c>
      <c r="D104" s="153">
        <v>300000</v>
      </c>
      <c r="E104" s="153">
        <v>300000</v>
      </c>
    </row>
    <row r="105" spans="2:5" ht="16.5" customHeight="1">
      <c r="B105" s="145" t="s">
        <v>439</v>
      </c>
      <c r="C105" s="152">
        <v>1</v>
      </c>
      <c r="D105" s="153">
        <v>100000</v>
      </c>
      <c r="E105" s="153">
        <v>100000</v>
      </c>
    </row>
    <row r="106" spans="2:5" ht="16.5" customHeight="1">
      <c r="B106" s="145" t="s">
        <v>349</v>
      </c>
      <c r="C106" s="152">
        <v>1</v>
      </c>
      <c r="D106" s="153">
        <v>100000</v>
      </c>
      <c r="E106" s="153">
        <v>100000</v>
      </c>
    </row>
    <row r="107" spans="2:5" ht="16.5" customHeight="1">
      <c r="B107" s="145" t="s">
        <v>422</v>
      </c>
      <c r="C107" s="152">
        <v>1</v>
      </c>
      <c r="D107" s="153">
        <v>10000</v>
      </c>
      <c r="E107" s="153">
        <v>10000</v>
      </c>
    </row>
    <row r="108" spans="2:5" ht="16.5" customHeight="1">
      <c r="B108" s="145" t="s">
        <v>338</v>
      </c>
      <c r="C108" s="152">
        <v>1</v>
      </c>
      <c r="D108" s="153">
        <v>10000</v>
      </c>
      <c r="E108" s="153">
        <v>10000</v>
      </c>
    </row>
    <row r="109" spans="2:5" ht="16.5" customHeight="1">
      <c r="B109" s="145" t="s">
        <v>426</v>
      </c>
      <c r="C109" s="152">
        <v>1</v>
      </c>
      <c r="D109" s="153">
        <v>25000</v>
      </c>
      <c r="E109" s="153">
        <v>2500</v>
      </c>
    </row>
    <row r="110" spans="2:5" ht="16.5" customHeight="1">
      <c r="B110" s="483" t="s">
        <v>32</v>
      </c>
      <c r="C110" s="483"/>
      <c r="D110" s="483"/>
      <c r="E110" s="151">
        <f>SUM(E51:E109)</f>
        <v>54492665</v>
      </c>
    </row>
    <row r="111" spans="2:4" ht="16.5" customHeight="1">
      <c r="B111" s="3" t="s">
        <v>18</v>
      </c>
      <c r="C111" s="3"/>
      <c r="D111" s="3"/>
    </row>
    <row r="113" spans="2:5" ht="16.5" customHeight="1">
      <c r="B113" s="187" t="s">
        <v>267</v>
      </c>
      <c r="C113" s="187"/>
      <c r="D113" s="187"/>
      <c r="E113" s="187"/>
    </row>
    <row r="122" ht="16.5" customHeight="1">
      <c r="F122" s="187"/>
    </row>
  </sheetData>
  <sheetProtection/>
  <mergeCells count="14">
    <mergeCell ref="B6:B8"/>
    <mergeCell ref="C6:C8"/>
    <mergeCell ref="D6:D8"/>
    <mergeCell ref="E6:E8"/>
    <mergeCell ref="A1:F1"/>
    <mergeCell ref="A3:F3"/>
    <mergeCell ref="B5:E5"/>
    <mergeCell ref="B110:D110"/>
    <mergeCell ref="B45:D45"/>
    <mergeCell ref="B47:E47"/>
    <mergeCell ref="B48:B50"/>
    <mergeCell ref="C48:C50"/>
    <mergeCell ref="D48:D50"/>
    <mergeCell ref="E48:E5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81" max="181" width="4.28125" style="0" bestFit="1" customWidth="1"/>
    <col min="182" max="182" width="41.8515625" style="0" customWidth="1"/>
    <col min="183" max="183" width="12.140625" style="0" customWidth="1"/>
    <col min="184" max="184" width="13.140625" style="0" customWidth="1"/>
    <col min="185" max="185" width="17.140625" style="0" customWidth="1"/>
  </cols>
  <sheetData>
    <row r="1" spans="1:6" ht="18.75" thickBot="1">
      <c r="A1" s="322" t="s">
        <v>393</v>
      </c>
      <c r="B1" s="322"/>
      <c r="C1" s="322"/>
      <c r="D1" s="322"/>
      <c r="E1" s="322"/>
      <c r="F1" s="322"/>
    </row>
    <row r="3" spans="1:5" ht="15" customHeight="1">
      <c r="A3" s="479" t="s">
        <v>408</v>
      </c>
      <c r="B3" s="479"/>
      <c r="C3" s="479"/>
      <c r="D3" s="479"/>
      <c r="E3" s="479"/>
    </row>
    <row r="4" spans="1:5" ht="15" customHeight="1">
      <c r="A4" s="479"/>
      <c r="B4" s="479"/>
      <c r="C4" s="479"/>
      <c r="D4" s="479"/>
      <c r="E4" s="479"/>
    </row>
    <row r="6" spans="2:5" ht="15">
      <c r="B6" s="480" t="s">
        <v>137</v>
      </c>
      <c r="C6" s="480"/>
      <c r="D6" s="480"/>
      <c r="E6" s="480"/>
    </row>
    <row r="7" spans="2:5" ht="15.75" customHeight="1">
      <c r="B7" s="143"/>
      <c r="C7" s="143"/>
      <c r="D7" s="143"/>
      <c r="E7" s="143"/>
    </row>
    <row r="8" spans="1:5" ht="15" customHeight="1">
      <c r="A8" s="481" t="s">
        <v>138</v>
      </c>
      <c r="B8" s="481" t="s">
        <v>268</v>
      </c>
      <c r="C8" s="481" t="s">
        <v>261</v>
      </c>
      <c r="D8" s="481" t="s">
        <v>262</v>
      </c>
      <c r="E8" s="481" t="s">
        <v>263</v>
      </c>
    </row>
    <row r="9" spans="1:5" ht="45" customHeight="1">
      <c r="A9" s="481"/>
      <c r="B9" s="481"/>
      <c r="C9" s="481"/>
      <c r="D9" s="482"/>
      <c r="E9" s="482"/>
    </row>
    <row r="10" spans="1:5" ht="9.75" customHeight="1">
      <c r="A10" s="481"/>
      <c r="B10" s="481"/>
      <c r="C10" s="481"/>
      <c r="D10" s="482"/>
      <c r="E10" s="482"/>
    </row>
    <row r="11" spans="1:5" ht="32.25" customHeight="1">
      <c r="A11" s="154">
        <v>1</v>
      </c>
      <c r="B11" s="304" t="s">
        <v>269</v>
      </c>
      <c r="C11" s="155">
        <v>16</v>
      </c>
      <c r="D11" s="156">
        <v>2830000</v>
      </c>
      <c r="E11" s="156">
        <v>2245250</v>
      </c>
    </row>
    <row r="12" spans="1:5" ht="19.5" customHeight="1">
      <c r="A12" s="154">
        <v>2</v>
      </c>
      <c r="B12" s="304" t="s">
        <v>270</v>
      </c>
      <c r="C12" s="155">
        <v>10</v>
      </c>
      <c r="D12" s="156">
        <v>1410000</v>
      </c>
      <c r="E12" s="156">
        <v>1065000</v>
      </c>
    </row>
    <row r="13" spans="1:5" ht="30" customHeight="1">
      <c r="A13" s="154">
        <v>3</v>
      </c>
      <c r="B13" s="210" t="s">
        <v>440</v>
      </c>
      <c r="C13" s="155">
        <v>10</v>
      </c>
      <c r="D13" s="156">
        <v>650000</v>
      </c>
      <c r="E13" s="156">
        <v>353000</v>
      </c>
    </row>
    <row r="14" spans="1:5" ht="30">
      <c r="A14" s="154">
        <v>4</v>
      </c>
      <c r="B14" s="70" t="s">
        <v>441</v>
      </c>
      <c r="C14" s="155">
        <v>9</v>
      </c>
      <c r="D14" s="156">
        <v>5500000</v>
      </c>
      <c r="E14" s="156">
        <v>5324000</v>
      </c>
    </row>
    <row r="15" spans="1:5" ht="30">
      <c r="A15" s="154">
        <v>5</v>
      </c>
      <c r="B15" s="304" t="s">
        <v>386</v>
      </c>
      <c r="C15" s="155">
        <v>8</v>
      </c>
      <c r="D15" s="156">
        <v>5600000</v>
      </c>
      <c r="E15" s="156">
        <v>5185000</v>
      </c>
    </row>
    <row r="16" spans="1:5" ht="21" customHeight="1">
      <c r="A16" s="252">
        <v>6</v>
      </c>
      <c r="B16" s="210" t="s">
        <v>442</v>
      </c>
      <c r="C16" s="155">
        <v>7</v>
      </c>
      <c r="D16" s="156">
        <v>2720000</v>
      </c>
      <c r="E16" s="156">
        <v>2620000</v>
      </c>
    </row>
    <row r="17" spans="1:5" ht="24.75" customHeight="1">
      <c r="A17" s="252">
        <v>7</v>
      </c>
      <c r="B17" s="309" t="s">
        <v>443</v>
      </c>
      <c r="C17" s="155">
        <v>6</v>
      </c>
      <c r="D17" s="156">
        <v>550000</v>
      </c>
      <c r="E17" s="156">
        <v>449500</v>
      </c>
    </row>
    <row r="18" spans="1:5" ht="27" customHeight="1">
      <c r="A18" s="252">
        <v>8</v>
      </c>
      <c r="B18" s="210" t="s">
        <v>444</v>
      </c>
      <c r="C18" s="155">
        <v>6</v>
      </c>
      <c r="D18" s="156">
        <v>650000</v>
      </c>
      <c r="E18" s="156">
        <v>469000</v>
      </c>
    </row>
    <row r="19" spans="1:5" ht="18" customHeight="1">
      <c r="A19" s="252">
        <v>9</v>
      </c>
      <c r="B19" s="210" t="s">
        <v>445</v>
      </c>
      <c r="C19" s="155">
        <v>6</v>
      </c>
      <c r="D19" s="156">
        <v>350000</v>
      </c>
      <c r="E19" s="156">
        <v>227000</v>
      </c>
    </row>
    <row r="20" spans="1:5" ht="35.25" customHeight="1">
      <c r="A20" s="252">
        <v>10</v>
      </c>
      <c r="B20" s="210" t="s">
        <v>446</v>
      </c>
      <c r="C20" s="155">
        <v>6</v>
      </c>
      <c r="D20" s="156">
        <v>21183201</v>
      </c>
      <c r="E20" s="156">
        <v>1267267</v>
      </c>
    </row>
    <row r="21" spans="1:5" ht="27" customHeight="1">
      <c r="A21" s="252">
        <v>11</v>
      </c>
      <c r="B21" s="210" t="s">
        <v>447</v>
      </c>
      <c r="C21" s="155">
        <v>5</v>
      </c>
      <c r="D21" s="156">
        <v>1249000</v>
      </c>
      <c r="E21" s="156">
        <v>558000</v>
      </c>
    </row>
    <row r="22" spans="1:5" ht="15">
      <c r="A22" s="252">
        <v>12</v>
      </c>
      <c r="B22" s="210" t="s">
        <v>448</v>
      </c>
      <c r="C22" s="155">
        <v>4</v>
      </c>
      <c r="D22" s="156">
        <v>500000</v>
      </c>
      <c r="E22" s="156">
        <v>234350</v>
      </c>
    </row>
    <row r="23" spans="1:5" ht="30">
      <c r="A23" s="252">
        <v>13</v>
      </c>
      <c r="B23" s="210" t="s">
        <v>449</v>
      </c>
      <c r="C23" s="157">
        <v>4</v>
      </c>
      <c r="D23" s="158">
        <v>76522877</v>
      </c>
      <c r="E23" s="158">
        <v>53089385</v>
      </c>
    </row>
    <row r="24" spans="1:5" ht="18.75" customHeight="1">
      <c r="A24" s="252">
        <v>14</v>
      </c>
      <c r="B24" s="210" t="s">
        <v>450</v>
      </c>
      <c r="C24" s="157">
        <v>4</v>
      </c>
      <c r="D24" s="158">
        <v>900000</v>
      </c>
      <c r="E24" s="158">
        <v>710000</v>
      </c>
    </row>
    <row r="25" spans="1:5" ht="27.75" customHeight="1">
      <c r="A25" s="252">
        <v>15</v>
      </c>
      <c r="B25" s="210" t="s">
        <v>451</v>
      </c>
      <c r="C25" s="157">
        <v>3</v>
      </c>
      <c r="D25" s="158">
        <v>370000</v>
      </c>
      <c r="E25" s="158">
        <v>315000</v>
      </c>
    </row>
    <row r="26" spans="1:5" ht="27.75" customHeight="1">
      <c r="A26" s="252">
        <v>16</v>
      </c>
      <c r="B26" s="210" t="s">
        <v>452</v>
      </c>
      <c r="C26" s="157">
        <v>3</v>
      </c>
      <c r="D26" s="158">
        <v>300000</v>
      </c>
      <c r="E26" s="158">
        <v>173500</v>
      </c>
    </row>
    <row r="27" spans="1:5" ht="20.25" customHeight="1">
      <c r="A27" s="252">
        <v>17</v>
      </c>
      <c r="B27" s="210" t="s">
        <v>453</v>
      </c>
      <c r="C27" s="157">
        <v>3</v>
      </c>
      <c r="D27" s="158">
        <v>997500</v>
      </c>
      <c r="E27" s="158">
        <v>722500</v>
      </c>
    </row>
    <row r="28" spans="1:5" ht="28.5" customHeight="1">
      <c r="A28" s="252">
        <v>18</v>
      </c>
      <c r="B28" s="210" t="s">
        <v>454</v>
      </c>
      <c r="C28" s="157">
        <v>3</v>
      </c>
      <c r="D28" s="158">
        <v>5255000</v>
      </c>
      <c r="E28" s="158">
        <v>5225000</v>
      </c>
    </row>
    <row r="29" spans="1:5" ht="15">
      <c r="A29" s="252">
        <v>19</v>
      </c>
      <c r="B29" s="210" t="s">
        <v>455</v>
      </c>
      <c r="C29" s="157">
        <v>3</v>
      </c>
      <c r="D29" s="158">
        <v>450000</v>
      </c>
      <c r="E29" s="158">
        <v>231000</v>
      </c>
    </row>
    <row r="30" spans="1:5" ht="29.25" customHeight="1">
      <c r="A30" s="252">
        <v>20</v>
      </c>
      <c r="B30" s="210" t="s">
        <v>456</v>
      </c>
      <c r="C30" s="157">
        <v>3</v>
      </c>
      <c r="D30" s="158">
        <v>400000</v>
      </c>
      <c r="E30" s="158">
        <v>34500</v>
      </c>
    </row>
    <row r="31" spans="1:5" ht="15" customHeight="1">
      <c r="A31" s="484" t="s">
        <v>32</v>
      </c>
      <c r="B31" s="491"/>
      <c r="C31" s="485"/>
      <c r="D31" s="486"/>
      <c r="E31" s="151">
        <f>SUM(E11:E30)</f>
        <v>80498252</v>
      </c>
    </row>
    <row r="32" spans="2:5" ht="15">
      <c r="B32" s="3" t="s">
        <v>18</v>
      </c>
      <c r="C32" s="3"/>
      <c r="D32" s="3"/>
      <c r="E32" s="159"/>
    </row>
    <row r="33" spans="2:5" ht="15">
      <c r="B33" s="3"/>
      <c r="C33" s="3"/>
      <c r="D33" s="3"/>
      <c r="E33" s="147"/>
    </row>
    <row r="34" spans="2:5" ht="15">
      <c r="B34" s="3"/>
      <c r="C34" s="3"/>
      <c r="D34" s="3"/>
      <c r="E34" s="147"/>
    </row>
    <row r="35" spans="2:5" ht="15">
      <c r="B35" s="480" t="s">
        <v>150</v>
      </c>
      <c r="C35" s="480"/>
      <c r="D35" s="480"/>
      <c r="E35" s="480"/>
    </row>
    <row r="36" ht="15.75" customHeight="1"/>
    <row r="37" spans="1:5" ht="30" customHeight="1">
      <c r="A37" s="481" t="s">
        <v>138</v>
      </c>
      <c r="B37" s="481" t="s">
        <v>268</v>
      </c>
      <c r="C37" s="481" t="s">
        <v>261</v>
      </c>
      <c r="D37" s="481" t="s">
        <v>262</v>
      </c>
      <c r="E37" s="481" t="s">
        <v>263</v>
      </c>
    </row>
    <row r="38" spans="1:5" ht="33" customHeight="1">
      <c r="A38" s="481"/>
      <c r="B38" s="481"/>
      <c r="C38" s="481"/>
      <c r="D38" s="482"/>
      <c r="E38" s="482"/>
    </row>
    <row r="39" spans="1:5" ht="0.75" customHeight="1" hidden="1">
      <c r="A39" s="481"/>
      <c r="B39" s="481"/>
      <c r="C39" s="481"/>
      <c r="D39" s="482"/>
      <c r="E39" s="482"/>
    </row>
    <row r="40" spans="1:5" ht="30">
      <c r="A40" s="154">
        <v>1</v>
      </c>
      <c r="B40" s="210" t="s">
        <v>272</v>
      </c>
      <c r="C40" s="155">
        <v>72</v>
      </c>
      <c r="D40" s="156">
        <v>6118650</v>
      </c>
      <c r="E40" s="156">
        <v>4824269</v>
      </c>
    </row>
    <row r="41" spans="1:5" ht="30">
      <c r="A41" s="154">
        <v>2</v>
      </c>
      <c r="B41" s="210" t="s">
        <v>269</v>
      </c>
      <c r="C41" s="155">
        <v>70</v>
      </c>
      <c r="D41" s="156">
        <v>17225003</v>
      </c>
      <c r="E41" s="156">
        <v>11764027</v>
      </c>
    </row>
    <row r="42" spans="1:5" ht="19.5" customHeight="1">
      <c r="A42" s="154">
        <v>3</v>
      </c>
      <c r="B42" s="210" t="s">
        <v>271</v>
      </c>
      <c r="C42" s="155">
        <v>33</v>
      </c>
      <c r="D42" s="156">
        <v>2065000</v>
      </c>
      <c r="E42" s="156">
        <v>1757200</v>
      </c>
    </row>
    <row r="43" spans="1:5" ht="15">
      <c r="A43" s="154">
        <v>4</v>
      </c>
      <c r="B43" s="210" t="s">
        <v>442</v>
      </c>
      <c r="C43" s="155">
        <v>25</v>
      </c>
      <c r="D43" s="156">
        <v>34403003</v>
      </c>
      <c r="E43" s="156">
        <v>32280003</v>
      </c>
    </row>
    <row r="44" spans="1:5" ht="24.75" customHeight="1">
      <c r="A44" s="154">
        <v>5</v>
      </c>
      <c r="B44" s="309" t="s">
        <v>448</v>
      </c>
      <c r="C44" s="155">
        <v>23</v>
      </c>
      <c r="D44" s="156">
        <v>964500</v>
      </c>
      <c r="E44" s="156">
        <v>1017034</v>
      </c>
    </row>
    <row r="45" spans="1:5" ht="31.5" customHeight="1">
      <c r="A45" s="154">
        <v>6</v>
      </c>
      <c r="B45" s="210" t="s">
        <v>440</v>
      </c>
      <c r="C45" s="155">
        <v>23</v>
      </c>
      <c r="D45" s="156">
        <v>2050650</v>
      </c>
      <c r="E45" s="156">
        <v>1706903</v>
      </c>
    </row>
    <row r="46" spans="1:5" ht="29.25" customHeight="1">
      <c r="A46" s="154">
        <v>7</v>
      </c>
      <c r="B46" s="210" t="s">
        <v>454</v>
      </c>
      <c r="C46" s="155">
        <v>22</v>
      </c>
      <c r="D46" s="156">
        <v>4940005</v>
      </c>
      <c r="E46" s="156">
        <v>4245505</v>
      </c>
    </row>
    <row r="47" spans="1:5" ht="30">
      <c r="A47" s="154">
        <v>8</v>
      </c>
      <c r="B47" s="210" t="s">
        <v>457</v>
      </c>
      <c r="C47" s="155">
        <v>20</v>
      </c>
      <c r="D47" s="156">
        <v>4203000</v>
      </c>
      <c r="E47" s="156">
        <v>4017000</v>
      </c>
    </row>
    <row r="48" spans="1:5" ht="19.5" customHeight="1">
      <c r="A48" s="154">
        <v>9</v>
      </c>
      <c r="B48" s="210" t="s">
        <v>458</v>
      </c>
      <c r="C48" s="155">
        <v>18</v>
      </c>
      <c r="D48" s="156">
        <v>1700000</v>
      </c>
      <c r="E48" s="156">
        <v>1640000</v>
      </c>
    </row>
    <row r="49" spans="1:5" ht="18.75" customHeight="1">
      <c r="A49" s="154">
        <v>10</v>
      </c>
      <c r="B49" s="210" t="s">
        <v>450</v>
      </c>
      <c r="C49" s="155">
        <v>17</v>
      </c>
      <c r="D49" s="156">
        <v>3290900</v>
      </c>
      <c r="E49" s="156">
        <v>2994710</v>
      </c>
    </row>
    <row r="50" spans="1:5" ht="30.75" customHeight="1">
      <c r="A50" s="154">
        <v>11</v>
      </c>
      <c r="B50" s="210" t="s">
        <v>447</v>
      </c>
      <c r="C50" s="155">
        <v>16</v>
      </c>
      <c r="D50" s="156">
        <v>2500001</v>
      </c>
      <c r="E50" s="156">
        <v>2158558</v>
      </c>
    </row>
    <row r="51" spans="1:5" ht="27.75" customHeight="1">
      <c r="A51" s="154">
        <v>12</v>
      </c>
      <c r="B51" s="70" t="s">
        <v>441</v>
      </c>
      <c r="C51" s="155">
        <v>16</v>
      </c>
      <c r="D51" s="156">
        <v>627006</v>
      </c>
      <c r="E51" s="156">
        <v>469005</v>
      </c>
    </row>
    <row r="52" spans="1:5" ht="21.75" customHeight="1">
      <c r="A52" s="154">
        <v>13</v>
      </c>
      <c r="B52" s="309" t="s">
        <v>354</v>
      </c>
      <c r="C52" s="157">
        <v>13</v>
      </c>
      <c r="D52" s="158">
        <v>1060000</v>
      </c>
      <c r="E52" s="158">
        <v>807500</v>
      </c>
    </row>
    <row r="53" spans="1:5" ht="18.75" customHeight="1">
      <c r="A53" s="154">
        <v>14</v>
      </c>
      <c r="B53" s="210" t="s">
        <v>270</v>
      </c>
      <c r="C53" s="157">
        <v>13</v>
      </c>
      <c r="D53" s="158">
        <v>895001</v>
      </c>
      <c r="E53" s="158">
        <v>524001</v>
      </c>
    </row>
    <row r="54" spans="1:5" ht="15">
      <c r="A54" s="154">
        <v>15</v>
      </c>
      <c r="B54" s="210" t="s">
        <v>459</v>
      </c>
      <c r="C54" s="157">
        <v>13</v>
      </c>
      <c r="D54" s="158">
        <v>1260000</v>
      </c>
      <c r="E54" s="158">
        <v>949000</v>
      </c>
    </row>
    <row r="55" spans="1:5" ht="19.5" customHeight="1">
      <c r="A55" s="154">
        <v>16</v>
      </c>
      <c r="B55" s="210" t="s">
        <v>460</v>
      </c>
      <c r="C55" s="157">
        <v>13</v>
      </c>
      <c r="D55" s="158">
        <v>3798000</v>
      </c>
      <c r="E55" s="158">
        <v>3227900</v>
      </c>
    </row>
    <row r="56" spans="1:5" ht="19.5" customHeight="1">
      <c r="A56" s="154">
        <v>17</v>
      </c>
      <c r="B56" s="210" t="s">
        <v>461</v>
      </c>
      <c r="C56" s="157">
        <v>12</v>
      </c>
      <c r="D56" s="158">
        <v>1050000</v>
      </c>
      <c r="E56" s="158">
        <v>1007500</v>
      </c>
    </row>
    <row r="57" spans="1:5" ht="21.75" customHeight="1">
      <c r="A57" s="154">
        <v>18</v>
      </c>
      <c r="B57" s="309" t="s">
        <v>455</v>
      </c>
      <c r="C57" s="157">
        <v>12</v>
      </c>
      <c r="D57" s="158">
        <v>1151450</v>
      </c>
      <c r="E57" s="158">
        <v>921231</v>
      </c>
    </row>
    <row r="58" spans="1:5" ht="15">
      <c r="A58" s="154">
        <v>19</v>
      </c>
      <c r="B58" s="310" t="s">
        <v>453</v>
      </c>
      <c r="C58" s="157">
        <v>11</v>
      </c>
      <c r="D58" s="158">
        <v>2625998</v>
      </c>
      <c r="E58" s="158">
        <v>2516223</v>
      </c>
    </row>
    <row r="59" spans="1:5" ht="30">
      <c r="A59" s="154">
        <v>20</v>
      </c>
      <c r="B59" s="210" t="s">
        <v>462</v>
      </c>
      <c r="C59" s="157">
        <v>10</v>
      </c>
      <c r="D59" s="158">
        <v>940000</v>
      </c>
      <c r="E59" s="158">
        <v>845000</v>
      </c>
    </row>
    <row r="60" spans="1:5" ht="15" customHeight="1">
      <c r="A60" s="484" t="s">
        <v>32</v>
      </c>
      <c r="B60" s="491"/>
      <c r="C60" s="485"/>
      <c r="D60" s="486"/>
      <c r="E60" s="151">
        <f>SUM(E40:E59)</f>
        <v>79672569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3:E4"/>
    <mergeCell ref="B6:E6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22" t="s">
        <v>390</v>
      </c>
      <c r="B1" s="322"/>
      <c r="C1" s="322"/>
    </row>
    <row r="7" ht="15">
      <c r="B7" s="1"/>
    </row>
    <row r="8" ht="18">
      <c r="B8" s="163" t="s">
        <v>277</v>
      </c>
    </row>
    <row r="9" ht="15.75" thickBot="1"/>
    <row r="10" spans="1:3" ht="15.75">
      <c r="A10" s="164"/>
      <c r="B10" s="165"/>
      <c r="C10" s="166"/>
    </row>
    <row r="11" spans="1:3" ht="25.5">
      <c r="A11" s="167"/>
      <c r="B11" s="168"/>
      <c r="C11" s="169" t="s">
        <v>278</v>
      </c>
    </row>
    <row r="12" spans="1:3" ht="15">
      <c r="A12" s="167"/>
      <c r="B12" s="170" t="s">
        <v>0</v>
      </c>
      <c r="C12" s="171">
        <v>3</v>
      </c>
    </row>
    <row r="13" spans="1:3" ht="15.75">
      <c r="A13" s="172"/>
      <c r="B13" s="170" t="s">
        <v>279</v>
      </c>
      <c r="C13" s="173" t="s">
        <v>280</v>
      </c>
    </row>
    <row r="14" spans="1:3" ht="15.75">
      <c r="A14" s="172"/>
      <c r="B14" s="174" t="s">
        <v>281</v>
      </c>
      <c r="C14" s="171">
        <v>7</v>
      </c>
    </row>
    <row r="15" spans="1:3" ht="13.5" customHeight="1">
      <c r="A15" s="172"/>
      <c r="B15" s="174" t="s">
        <v>282</v>
      </c>
      <c r="C15" s="173">
        <v>8</v>
      </c>
    </row>
    <row r="16" spans="1:3" ht="15" customHeight="1">
      <c r="A16" s="175"/>
      <c r="B16" s="174" t="s">
        <v>464</v>
      </c>
      <c r="C16" s="171">
        <v>9</v>
      </c>
    </row>
    <row r="17" spans="1:3" ht="15.75">
      <c r="A17" s="175"/>
      <c r="B17" s="176" t="s">
        <v>283</v>
      </c>
      <c r="C17" s="171">
        <v>10</v>
      </c>
    </row>
    <row r="18" spans="1:3" ht="15.75">
      <c r="A18" s="175"/>
      <c r="B18" s="170" t="s">
        <v>284</v>
      </c>
      <c r="C18" s="171">
        <v>11</v>
      </c>
    </row>
    <row r="19" spans="1:3" ht="15">
      <c r="A19" s="177"/>
      <c r="B19" s="170" t="s">
        <v>285</v>
      </c>
      <c r="C19" s="178">
        <v>12</v>
      </c>
    </row>
    <row r="20" spans="1:3" ht="15">
      <c r="A20" s="177"/>
      <c r="B20" s="170" t="s">
        <v>286</v>
      </c>
      <c r="C20" s="178" t="s">
        <v>287</v>
      </c>
    </row>
    <row r="21" spans="1:3" ht="15">
      <c r="A21" s="177"/>
      <c r="B21" s="170" t="s">
        <v>288</v>
      </c>
      <c r="C21" s="178" t="s">
        <v>289</v>
      </c>
    </row>
    <row r="22" spans="1:3" ht="15">
      <c r="A22" s="177"/>
      <c r="B22" s="170" t="s">
        <v>290</v>
      </c>
      <c r="C22" s="178" t="s">
        <v>291</v>
      </c>
    </row>
    <row r="23" spans="1:3" ht="15">
      <c r="A23" s="177"/>
      <c r="B23" s="170" t="s">
        <v>370</v>
      </c>
      <c r="C23" s="178" t="s">
        <v>371</v>
      </c>
    </row>
    <row r="24" spans="1:3" ht="15">
      <c r="A24" s="177"/>
      <c r="B24" s="170" t="s">
        <v>292</v>
      </c>
      <c r="C24" s="178" t="s">
        <v>368</v>
      </c>
    </row>
    <row r="25" spans="1:3" ht="15">
      <c r="A25" s="177"/>
      <c r="B25" s="170" t="s">
        <v>293</v>
      </c>
      <c r="C25" s="178" t="s">
        <v>369</v>
      </c>
    </row>
    <row r="26" spans="1:3" ht="15">
      <c r="A26" s="177"/>
      <c r="B26" s="170" t="s">
        <v>294</v>
      </c>
      <c r="C26" s="178" t="s">
        <v>372</v>
      </c>
    </row>
    <row r="27" spans="1:3" ht="15">
      <c r="A27" s="177"/>
      <c r="B27" s="174" t="s">
        <v>295</v>
      </c>
      <c r="C27" s="178" t="s">
        <v>373</v>
      </c>
    </row>
    <row r="28" spans="1:3" ht="15.75" thickBot="1">
      <c r="A28" s="179"/>
      <c r="B28" s="180"/>
      <c r="C28" s="18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">
      <selection activeCell="C16" sqref="C16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9" t="s">
        <v>391</v>
      </c>
      <c r="B2" s="329"/>
      <c r="C2" s="329"/>
      <c r="D2" s="329"/>
      <c r="E2" s="329"/>
      <c r="F2" s="329"/>
      <c r="G2" s="329"/>
      <c r="H2" s="329"/>
      <c r="I2" s="32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30" t="s">
        <v>0</v>
      </c>
      <c r="D6" s="330"/>
      <c r="E6" s="330"/>
      <c r="F6" s="330"/>
    </row>
    <row r="8" ht="15.75" thickBot="1"/>
    <row r="9" spans="1:8" ht="16.5" thickBot="1">
      <c r="A9" s="331"/>
      <c r="B9" s="332"/>
      <c r="C9" s="335" t="s">
        <v>1</v>
      </c>
      <c r="D9" s="336"/>
      <c r="E9" s="336"/>
      <c r="F9" s="336"/>
      <c r="G9" s="337"/>
      <c r="H9" s="338" t="s">
        <v>2</v>
      </c>
    </row>
    <row r="10" spans="1:8" ht="16.5" thickBot="1">
      <c r="A10" s="333"/>
      <c r="B10" s="334"/>
      <c r="C10" s="243" t="s">
        <v>3</v>
      </c>
      <c r="D10" s="241" t="s">
        <v>4</v>
      </c>
      <c r="E10" s="241" t="s">
        <v>5</v>
      </c>
      <c r="F10" s="241" t="s">
        <v>6</v>
      </c>
      <c r="G10" s="242" t="s">
        <v>7</v>
      </c>
      <c r="H10" s="339"/>
    </row>
    <row r="11" spans="1:8" ht="15" customHeight="1">
      <c r="A11" s="340" t="s">
        <v>8</v>
      </c>
      <c r="B11" s="225" t="s">
        <v>9</v>
      </c>
      <c r="C11" s="220">
        <v>734</v>
      </c>
      <c r="D11" s="213">
        <v>4</v>
      </c>
      <c r="E11" s="213">
        <v>0</v>
      </c>
      <c r="F11" s="213">
        <v>3749</v>
      </c>
      <c r="G11" s="235">
        <v>89</v>
      </c>
      <c r="H11" s="234">
        <v>4576</v>
      </c>
    </row>
    <row r="12" spans="1:8" ht="15.75" customHeight="1" thickBot="1">
      <c r="A12" s="325"/>
      <c r="B12" s="226" t="s">
        <v>10</v>
      </c>
      <c r="C12" s="221">
        <v>882425401</v>
      </c>
      <c r="D12" s="218">
        <v>210000</v>
      </c>
      <c r="E12" s="218">
        <v>0</v>
      </c>
      <c r="F12" s="212">
        <v>356898700</v>
      </c>
      <c r="G12" s="255" t="s">
        <v>409</v>
      </c>
      <c r="H12" s="253">
        <v>1239534101</v>
      </c>
    </row>
    <row r="13" spans="1:8" ht="15" customHeight="1">
      <c r="A13" s="326" t="s">
        <v>11</v>
      </c>
      <c r="B13" s="227" t="s">
        <v>12</v>
      </c>
      <c r="C13" s="220">
        <v>4</v>
      </c>
      <c r="D13" s="213">
        <v>1</v>
      </c>
      <c r="E13" s="213">
        <v>0</v>
      </c>
      <c r="F13" s="213">
        <v>164</v>
      </c>
      <c r="G13" s="235">
        <v>1</v>
      </c>
      <c r="H13" s="234">
        <v>170</v>
      </c>
    </row>
    <row r="14" spans="1:8" ht="15" customHeight="1">
      <c r="A14" s="327"/>
      <c r="B14" s="228" t="s">
        <v>13</v>
      </c>
      <c r="C14" s="222">
        <v>166</v>
      </c>
      <c r="D14" s="2">
        <v>0</v>
      </c>
      <c r="E14" s="2">
        <v>0</v>
      </c>
      <c r="F14" s="2">
        <v>4</v>
      </c>
      <c r="G14" s="237">
        <v>0</v>
      </c>
      <c r="H14" s="234">
        <v>170</v>
      </c>
    </row>
    <row r="15" spans="1:8" ht="15.75" customHeight="1" thickBot="1">
      <c r="A15" s="328"/>
      <c r="B15" s="260" t="s">
        <v>14</v>
      </c>
      <c r="C15" s="261">
        <v>725797498</v>
      </c>
      <c r="D15" s="262">
        <v>0</v>
      </c>
      <c r="E15" s="262">
        <v>0</v>
      </c>
      <c r="F15" s="262">
        <v>849000</v>
      </c>
      <c r="G15" s="236">
        <v>0</v>
      </c>
      <c r="H15" s="253">
        <v>726646498</v>
      </c>
    </row>
    <row r="16" spans="1:8" ht="15.75" customHeight="1">
      <c r="A16" s="323" t="s">
        <v>15</v>
      </c>
      <c r="B16" s="259" t="s">
        <v>9</v>
      </c>
      <c r="C16" s="305">
        <v>522</v>
      </c>
      <c r="D16" s="306">
        <v>5</v>
      </c>
      <c r="E16" s="306">
        <v>0</v>
      </c>
      <c r="F16" s="306">
        <v>871</v>
      </c>
      <c r="G16" s="307">
        <v>2</v>
      </c>
      <c r="H16" s="308">
        <v>1400</v>
      </c>
    </row>
    <row r="17" spans="1:8" ht="15.75" customHeight="1">
      <c r="A17" s="324"/>
      <c r="B17" s="229" t="s">
        <v>326</v>
      </c>
      <c r="C17" s="220">
        <v>16565602826</v>
      </c>
      <c r="D17" s="213">
        <v>61010</v>
      </c>
      <c r="E17" s="213">
        <v>0</v>
      </c>
      <c r="F17" s="263">
        <v>758797650</v>
      </c>
      <c r="G17" s="235">
        <v>700</v>
      </c>
      <c r="H17" s="234">
        <v>17324462186</v>
      </c>
    </row>
    <row r="18" spans="1:8" ht="15.75" thickBot="1">
      <c r="A18" s="325"/>
      <c r="B18" s="226" t="s">
        <v>14</v>
      </c>
      <c r="C18" s="223">
        <v>26816319489</v>
      </c>
      <c r="D18" s="214">
        <v>2480000</v>
      </c>
      <c r="E18" s="214">
        <v>0</v>
      </c>
      <c r="F18" s="215">
        <v>1619912093</v>
      </c>
      <c r="G18" s="238">
        <v>50000</v>
      </c>
      <c r="H18" s="253">
        <v>28438762309</v>
      </c>
    </row>
    <row r="19" spans="1:8" ht="15">
      <c r="A19" s="326" t="s">
        <v>16</v>
      </c>
      <c r="B19" s="230" t="s">
        <v>9</v>
      </c>
      <c r="C19" s="220">
        <v>18</v>
      </c>
      <c r="D19" s="213">
        <v>0</v>
      </c>
      <c r="E19" s="213">
        <v>0</v>
      </c>
      <c r="F19" s="213">
        <v>13</v>
      </c>
      <c r="G19" s="235">
        <v>0</v>
      </c>
      <c r="H19" s="234">
        <v>31</v>
      </c>
    </row>
    <row r="20" spans="1:8" ht="15">
      <c r="A20" s="327"/>
      <c r="B20" s="231" t="s">
        <v>326</v>
      </c>
      <c r="C20" s="222">
        <v>891652972</v>
      </c>
      <c r="D20" s="2">
        <v>0</v>
      </c>
      <c r="E20" s="2">
        <v>0</v>
      </c>
      <c r="F20" s="2">
        <v>26890000</v>
      </c>
      <c r="G20" s="237">
        <v>0</v>
      </c>
      <c r="H20" s="234">
        <v>918542972</v>
      </c>
    </row>
    <row r="21" spans="1:8" ht="15.75" thickBot="1">
      <c r="A21" s="328"/>
      <c r="B21" s="232" t="s">
        <v>14</v>
      </c>
      <c r="C21" s="221">
        <v>425839933</v>
      </c>
      <c r="D21" s="211">
        <v>0</v>
      </c>
      <c r="E21" s="211">
        <v>0</v>
      </c>
      <c r="F21" s="212">
        <v>9512500</v>
      </c>
      <c r="G21" s="239">
        <v>0</v>
      </c>
      <c r="H21" s="253">
        <v>435352433</v>
      </c>
    </row>
    <row r="22" spans="1:8" ht="16.5" thickBot="1">
      <c r="A22" s="219" t="s">
        <v>17</v>
      </c>
      <c r="B22" s="233" t="s">
        <v>9</v>
      </c>
      <c r="C22" s="224">
        <v>117</v>
      </c>
      <c r="D22" s="216">
        <v>2</v>
      </c>
      <c r="E22" s="216">
        <v>0</v>
      </c>
      <c r="F22" s="217">
        <v>881</v>
      </c>
      <c r="G22" s="240">
        <v>93</v>
      </c>
      <c r="H22" s="258">
        <v>1093</v>
      </c>
    </row>
    <row r="24" spans="1:2" ht="15">
      <c r="A24" s="207" t="s">
        <v>18</v>
      </c>
      <c r="B24" s="207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&amp;L17.05.2013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03">
      <selection activeCell="A150" sqref="A150:I150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13" width="9.140625" style="5" customWidth="1"/>
    <col min="214" max="214" width="19.421875" style="5" customWidth="1"/>
    <col min="215" max="215" width="5.7109375" style="5" bestFit="1" customWidth="1"/>
    <col min="216" max="216" width="10.140625" style="5" customWidth="1"/>
    <col min="217" max="218" width="4.28125" style="5" bestFit="1" customWidth="1"/>
    <col min="219" max="219" width="11.57421875" style="5" customWidth="1"/>
    <col min="220" max="220" width="11.28125" style="5" customWidth="1"/>
    <col min="221" max="221" width="11.7109375" style="5" customWidth="1"/>
    <col min="222" max="16384" width="6.7109375" style="5" customWidth="1"/>
  </cols>
  <sheetData>
    <row r="1" spans="1:9" ht="15.75" customHeight="1" thickBot="1">
      <c r="A1" s="344" t="s">
        <v>392</v>
      </c>
      <c r="B1" s="322"/>
      <c r="C1" s="322"/>
      <c r="D1" s="322"/>
      <c r="E1" s="322"/>
      <c r="F1" s="322"/>
      <c r="G1" s="322"/>
      <c r="H1" s="322"/>
      <c r="I1" s="322"/>
    </row>
    <row r="2" spans="1:9" ht="15.75" customHeight="1" thickBot="1">
      <c r="A2" s="345" t="s">
        <v>19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>
      <c r="A3" s="346" t="s">
        <v>20</v>
      </c>
      <c r="B3" s="349" t="s">
        <v>8</v>
      </c>
      <c r="C3" s="349"/>
      <c r="D3" s="349" t="s">
        <v>11</v>
      </c>
      <c r="E3" s="349"/>
      <c r="F3" s="349"/>
      <c r="G3" s="188" t="s">
        <v>21</v>
      </c>
      <c r="H3" s="188" t="s">
        <v>22</v>
      </c>
      <c r="I3" s="6" t="s">
        <v>17</v>
      </c>
    </row>
    <row r="4" spans="1:9" ht="12.75" customHeight="1">
      <c r="A4" s="347"/>
      <c r="B4" s="7"/>
      <c r="C4" s="8"/>
      <c r="D4" s="350" t="s">
        <v>9</v>
      </c>
      <c r="E4" s="350"/>
      <c r="F4" s="9"/>
      <c r="G4" s="7"/>
      <c r="H4" s="7"/>
      <c r="I4" s="10"/>
    </row>
    <row r="5" spans="1:9" ht="9.75" customHeight="1">
      <c r="A5" s="347"/>
      <c r="B5" s="189" t="s">
        <v>9</v>
      </c>
      <c r="C5" s="189" t="s">
        <v>10</v>
      </c>
      <c r="D5" s="350"/>
      <c r="E5" s="350"/>
      <c r="F5" s="11" t="s">
        <v>14</v>
      </c>
      <c r="G5" s="189" t="s">
        <v>9</v>
      </c>
      <c r="H5" s="189" t="s">
        <v>9</v>
      </c>
      <c r="I5" s="12" t="s">
        <v>9</v>
      </c>
    </row>
    <row r="6" spans="1:9" ht="9.75" thickBot="1">
      <c r="A6" s="348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4576</v>
      </c>
      <c r="C7" s="17">
        <f>C14+C21+C28+C35+C42+C49+C56+C63+C71+C78+C85+C92+C99+C106+C113+C120+C127+C137+C144+C151+C158</f>
        <v>1239534101</v>
      </c>
      <c r="D7" s="17">
        <f aca="true" t="shared" si="0" ref="D7:I7">D14+D21+D28+D35+D42+D49+D56+D63+D71+D78+D85+D92+D99+D106+D113+D120+D127+D137+D144+D151+D158</f>
        <v>170</v>
      </c>
      <c r="E7" s="17">
        <f t="shared" si="0"/>
        <v>170</v>
      </c>
      <c r="F7" s="17">
        <f t="shared" si="0"/>
        <v>726646498</v>
      </c>
      <c r="G7" s="17">
        <f t="shared" si="0"/>
        <v>1400</v>
      </c>
      <c r="H7" s="17">
        <f t="shared" si="0"/>
        <v>31</v>
      </c>
      <c r="I7" s="244">
        <f t="shared" si="0"/>
        <v>1093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734</v>
      </c>
      <c r="C8" s="17">
        <f t="shared" si="1"/>
        <v>882425401</v>
      </c>
      <c r="D8" s="17">
        <f t="shared" si="1"/>
        <v>4</v>
      </c>
      <c r="E8" s="17">
        <f t="shared" si="1"/>
        <v>166</v>
      </c>
      <c r="F8" s="17">
        <f t="shared" si="1"/>
        <v>725797498</v>
      </c>
      <c r="G8" s="17">
        <f t="shared" si="1"/>
        <v>522</v>
      </c>
      <c r="H8" s="17">
        <f t="shared" si="1"/>
        <v>18</v>
      </c>
      <c r="I8" s="245">
        <f t="shared" si="1"/>
        <v>117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4</v>
      </c>
      <c r="C9" s="17">
        <f t="shared" si="2"/>
        <v>210000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5</v>
      </c>
      <c r="H9" s="17">
        <f t="shared" si="2"/>
        <v>0</v>
      </c>
      <c r="I9" s="245">
        <f t="shared" si="2"/>
        <v>2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45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3749</v>
      </c>
      <c r="C11" s="17">
        <f t="shared" si="4"/>
        <v>356898700</v>
      </c>
      <c r="D11" s="17">
        <f t="shared" si="4"/>
        <v>164</v>
      </c>
      <c r="E11" s="17">
        <f t="shared" si="4"/>
        <v>4</v>
      </c>
      <c r="F11" s="17">
        <f t="shared" si="4"/>
        <v>849000</v>
      </c>
      <c r="G11" s="17">
        <f t="shared" si="4"/>
        <v>871</v>
      </c>
      <c r="H11" s="17">
        <f t="shared" si="4"/>
        <v>13</v>
      </c>
      <c r="I11" s="245">
        <f t="shared" si="4"/>
        <v>881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89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2</v>
      </c>
      <c r="H12" s="17">
        <f t="shared" si="5"/>
        <v>0</v>
      </c>
      <c r="I12" s="246">
        <f t="shared" si="5"/>
        <v>93</v>
      </c>
    </row>
    <row r="13" spans="1:9" s="18" customFormat="1" ht="12.75" customHeight="1" thickBot="1">
      <c r="A13" s="341" t="s">
        <v>31</v>
      </c>
      <c r="B13" s="342"/>
      <c r="C13" s="342"/>
      <c r="D13" s="342"/>
      <c r="E13" s="342"/>
      <c r="F13" s="342"/>
      <c r="G13" s="342"/>
      <c r="H13" s="342"/>
      <c r="I13" s="343"/>
    </row>
    <row r="14" spans="1:9" s="18" customFormat="1" ht="11.25">
      <c r="A14" s="20" t="s">
        <v>32</v>
      </c>
      <c r="B14" s="21">
        <v>86</v>
      </c>
      <c r="C14" s="21">
        <v>9715000</v>
      </c>
      <c r="D14" s="21">
        <v>0</v>
      </c>
      <c r="E14" s="21">
        <v>0</v>
      </c>
      <c r="F14" s="21">
        <v>0</v>
      </c>
      <c r="G14" s="21">
        <v>17</v>
      </c>
      <c r="H14" s="21"/>
      <c r="I14" s="247">
        <v>21</v>
      </c>
    </row>
    <row r="15" spans="1:9" s="18" customFormat="1" ht="11.25">
      <c r="A15" s="20" t="s">
        <v>33</v>
      </c>
      <c r="B15" s="22">
        <v>11</v>
      </c>
      <c r="C15" s="23">
        <v>1460000</v>
      </c>
      <c r="D15" s="24">
        <v>0</v>
      </c>
      <c r="E15" s="25">
        <v>0</v>
      </c>
      <c r="F15" s="26">
        <v>0</v>
      </c>
      <c r="G15" s="25">
        <v>7</v>
      </c>
      <c r="H15" s="24"/>
      <c r="I15" s="27">
        <v>3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/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/>
      <c r="I17" s="28">
        <v>0</v>
      </c>
    </row>
    <row r="18" spans="1:10" ht="11.25">
      <c r="A18" s="20" t="s">
        <v>36</v>
      </c>
      <c r="B18" s="22">
        <v>56</v>
      </c>
      <c r="C18" s="23">
        <v>8255000</v>
      </c>
      <c r="D18" s="24">
        <v>0</v>
      </c>
      <c r="E18" s="24">
        <v>0</v>
      </c>
      <c r="F18" s="23">
        <v>0</v>
      </c>
      <c r="G18" s="25">
        <v>10</v>
      </c>
      <c r="H18" s="24"/>
      <c r="I18" s="27">
        <v>8</v>
      </c>
      <c r="J18" s="29"/>
    </row>
    <row r="19" spans="1:9" ht="12" thickBot="1">
      <c r="A19" s="30" t="s">
        <v>30</v>
      </c>
      <c r="B19" s="31">
        <v>19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/>
      <c r="I19" s="35">
        <v>10</v>
      </c>
    </row>
    <row r="20" spans="1:9" ht="12.75" customHeight="1" thickBot="1">
      <c r="A20" s="341" t="s">
        <v>37</v>
      </c>
      <c r="B20" s="352"/>
      <c r="C20" s="352"/>
      <c r="D20" s="352"/>
      <c r="E20" s="352"/>
      <c r="F20" s="352"/>
      <c r="G20" s="352"/>
      <c r="H20" s="352"/>
      <c r="I20" s="354"/>
    </row>
    <row r="21" spans="1:9" ht="11.25">
      <c r="A21" s="20" t="s">
        <v>32</v>
      </c>
      <c r="B21" s="21">
        <v>54</v>
      </c>
      <c r="C21" s="21">
        <v>15755000</v>
      </c>
      <c r="D21" s="21">
        <v>3</v>
      </c>
      <c r="E21" s="21">
        <v>3</v>
      </c>
      <c r="F21" s="21">
        <v>20235000</v>
      </c>
      <c r="G21" s="21">
        <v>20</v>
      </c>
      <c r="H21" s="21">
        <v>1</v>
      </c>
      <c r="I21" s="247">
        <v>4</v>
      </c>
    </row>
    <row r="22" spans="1:9" ht="11.25">
      <c r="A22" s="20" t="s">
        <v>33</v>
      </c>
      <c r="B22" s="22">
        <v>17</v>
      </c>
      <c r="C22" s="23">
        <v>10800000</v>
      </c>
      <c r="D22" s="24">
        <v>0</v>
      </c>
      <c r="E22" s="25">
        <v>3</v>
      </c>
      <c r="F22" s="26">
        <v>20235000</v>
      </c>
      <c r="G22" s="25">
        <v>8</v>
      </c>
      <c r="H22" s="24">
        <v>1</v>
      </c>
      <c r="I22" s="28">
        <v>2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37</v>
      </c>
      <c r="C25" s="23">
        <v>4955000</v>
      </c>
      <c r="D25" s="24">
        <v>3</v>
      </c>
      <c r="E25" s="25">
        <v>0</v>
      </c>
      <c r="F25" s="26">
        <v>0</v>
      </c>
      <c r="G25" s="25">
        <v>12</v>
      </c>
      <c r="H25" s="24">
        <v>0</v>
      </c>
      <c r="I25" s="28">
        <v>2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.75" customHeight="1" thickBot="1">
      <c r="A27" s="341" t="s">
        <v>38</v>
      </c>
      <c r="B27" s="352"/>
      <c r="C27" s="352"/>
      <c r="D27" s="352"/>
      <c r="E27" s="352"/>
      <c r="F27" s="352"/>
      <c r="G27" s="352"/>
      <c r="H27" s="352"/>
      <c r="I27" s="354"/>
    </row>
    <row r="28" spans="1:9" ht="11.25">
      <c r="A28" s="20" t="s">
        <v>32</v>
      </c>
      <c r="B28" s="21">
        <v>714</v>
      </c>
      <c r="C28" s="21">
        <v>140255000</v>
      </c>
      <c r="D28" s="21">
        <v>36</v>
      </c>
      <c r="E28" s="21">
        <v>36</v>
      </c>
      <c r="F28" s="21">
        <v>186385000</v>
      </c>
      <c r="G28" s="21">
        <v>317</v>
      </c>
      <c r="H28" s="21">
        <v>4</v>
      </c>
      <c r="I28" s="247">
        <v>173</v>
      </c>
    </row>
    <row r="29" spans="1:9" ht="11.25">
      <c r="A29" s="20" t="s">
        <v>33</v>
      </c>
      <c r="B29" s="22">
        <v>113</v>
      </c>
      <c r="C29" s="23">
        <v>80241000</v>
      </c>
      <c r="D29" s="24">
        <v>1</v>
      </c>
      <c r="E29" s="25">
        <v>35</v>
      </c>
      <c r="F29" s="26">
        <v>186115000</v>
      </c>
      <c r="G29" s="25">
        <v>149</v>
      </c>
      <c r="H29" s="24">
        <v>3</v>
      </c>
      <c r="I29" s="27">
        <v>23</v>
      </c>
    </row>
    <row r="30" spans="1:9" ht="11.25">
      <c r="A30" s="20" t="s">
        <v>34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2</v>
      </c>
      <c r="H30" s="24">
        <v>0</v>
      </c>
      <c r="I30" s="27">
        <v>0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601</v>
      </c>
      <c r="C32" s="23">
        <v>60014000</v>
      </c>
      <c r="D32" s="24">
        <v>35</v>
      </c>
      <c r="E32" s="25">
        <v>1</v>
      </c>
      <c r="F32" s="26">
        <v>270000</v>
      </c>
      <c r="G32" s="25">
        <v>166</v>
      </c>
      <c r="H32" s="24">
        <v>1</v>
      </c>
      <c r="I32" s="27">
        <v>150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" customHeight="1" thickBot="1">
      <c r="A34" s="341" t="s">
        <v>39</v>
      </c>
      <c r="B34" s="352"/>
      <c r="C34" s="352"/>
      <c r="D34" s="352"/>
      <c r="E34" s="352"/>
      <c r="F34" s="352"/>
      <c r="G34" s="352"/>
      <c r="H34" s="352"/>
      <c r="I34" s="354"/>
    </row>
    <row r="35" spans="1:9" ht="11.25">
      <c r="A35" s="20" t="s">
        <v>32</v>
      </c>
      <c r="B35" s="21">
        <v>42</v>
      </c>
      <c r="C35" s="21">
        <v>55870000</v>
      </c>
      <c r="D35" s="21">
        <v>7</v>
      </c>
      <c r="E35" s="21">
        <v>7</v>
      </c>
      <c r="F35" s="21">
        <v>77730000</v>
      </c>
      <c r="G35" s="21">
        <v>20</v>
      </c>
      <c r="H35" s="21">
        <v>1</v>
      </c>
      <c r="I35" s="247">
        <v>21</v>
      </c>
    </row>
    <row r="36" spans="1:9" ht="11.25">
      <c r="A36" s="20" t="s">
        <v>33</v>
      </c>
      <c r="B36" s="22">
        <v>19</v>
      </c>
      <c r="C36" s="23">
        <v>52180000</v>
      </c>
      <c r="D36" s="24">
        <v>0</v>
      </c>
      <c r="E36" s="25">
        <v>7</v>
      </c>
      <c r="F36" s="26">
        <v>77730000</v>
      </c>
      <c r="G36" s="25">
        <v>14</v>
      </c>
      <c r="H36" s="24">
        <v>1</v>
      </c>
      <c r="I36" s="27">
        <v>15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23</v>
      </c>
      <c r="C39" s="23">
        <v>3690000</v>
      </c>
      <c r="D39" s="24">
        <v>7</v>
      </c>
      <c r="E39" s="24">
        <v>0</v>
      </c>
      <c r="F39" s="23">
        <v>0</v>
      </c>
      <c r="G39" s="25">
        <v>6</v>
      </c>
      <c r="H39" s="24">
        <v>0</v>
      </c>
      <c r="I39" s="27">
        <v>6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41" t="s">
        <v>40</v>
      </c>
      <c r="B41" s="352"/>
      <c r="C41" s="352"/>
      <c r="D41" s="352"/>
      <c r="E41" s="352"/>
      <c r="F41" s="352"/>
      <c r="G41" s="352"/>
      <c r="H41" s="352"/>
      <c r="I41" s="354"/>
    </row>
    <row r="42" spans="1:9" ht="11.25">
      <c r="A42" s="20" t="s">
        <v>32</v>
      </c>
      <c r="B42" s="21">
        <v>23</v>
      </c>
      <c r="C42" s="21">
        <v>9770000</v>
      </c>
      <c r="D42" s="21">
        <v>1</v>
      </c>
      <c r="E42" s="21">
        <v>1</v>
      </c>
      <c r="F42" s="21">
        <v>1150000</v>
      </c>
      <c r="G42" s="21">
        <v>1</v>
      </c>
      <c r="H42" s="21">
        <v>1</v>
      </c>
      <c r="I42" s="247">
        <v>1</v>
      </c>
    </row>
    <row r="43" spans="1:9" ht="11.25">
      <c r="A43" s="20" t="s">
        <v>33</v>
      </c>
      <c r="B43" s="22">
        <v>8</v>
      </c>
      <c r="C43" s="23">
        <v>8620000</v>
      </c>
      <c r="D43" s="24">
        <v>0</v>
      </c>
      <c r="E43" s="24">
        <v>1</v>
      </c>
      <c r="F43" s="23">
        <v>1150000</v>
      </c>
      <c r="G43" s="25">
        <v>0</v>
      </c>
      <c r="H43" s="24">
        <v>1</v>
      </c>
      <c r="I43" s="27">
        <v>1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15</v>
      </c>
      <c r="C46" s="23">
        <v>1150000</v>
      </c>
      <c r="D46" s="24">
        <v>1</v>
      </c>
      <c r="E46" s="24">
        <v>0</v>
      </c>
      <c r="F46" s="23">
        <v>0</v>
      </c>
      <c r="G46" s="25">
        <v>1</v>
      </c>
      <c r="H46" s="24">
        <v>0</v>
      </c>
      <c r="I46" s="27">
        <v>0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41" t="s">
        <v>41</v>
      </c>
      <c r="B48" s="352"/>
      <c r="C48" s="352"/>
      <c r="D48" s="352"/>
      <c r="E48" s="352"/>
      <c r="F48" s="352"/>
      <c r="G48" s="352"/>
      <c r="H48" s="352"/>
      <c r="I48" s="354"/>
    </row>
    <row r="49" spans="1:9" ht="11.25">
      <c r="A49" s="20" t="s">
        <v>32</v>
      </c>
      <c r="B49" s="21">
        <v>732</v>
      </c>
      <c r="C49" s="21">
        <v>173302000</v>
      </c>
      <c r="D49" s="21">
        <v>27</v>
      </c>
      <c r="E49" s="21">
        <v>27</v>
      </c>
      <c r="F49" s="21">
        <v>249553723</v>
      </c>
      <c r="G49" s="21">
        <v>176</v>
      </c>
      <c r="H49" s="21">
        <v>5</v>
      </c>
      <c r="I49" s="247">
        <v>185</v>
      </c>
    </row>
    <row r="50" spans="1:10" ht="11.25">
      <c r="A50" s="20" t="s">
        <v>33</v>
      </c>
      <c r="B50" s="37">
        <v>109</v>
      </c>
      <c r="C50" s="26">
        <v>101290000</v>
      </c>
      <c r="D50" s="24">
        <v>0</v>
      </c>
      <c r="E50" s="24">
        <v>27</v>
      </c>
      <c r="F50" s="23">
        <v>249553723</v>
      </c>
      <c r="G50" s="25">
        <v>50</v>
      </c>
      <c r="H50" s="24">
        <v>2</v>
      </c>
      <c r="I50" s="27">
        <v>5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576</v>
      </c>
      <c r="C53" s="26">
        <v>72012000</v>
      </c>
      <c r="D53" s="24">
        <v>27</v>
      </c>
      <c r="E53" s="25">
        <v>0</v>
      </c>
      <c r="F53" s="26">
        <v>0</v>
      </c>
      <c r="G53" s="25">
        <v>126</v>
      </c>
      <c r="H53" s="24">
        <v>3</v>
      </c>
      <c r="I53" s="27">
        <v>105</v>
      </c>
      <c r="J53" s="18"/>
    </row>
    <row r="54" spans="1:10" ht="12" thickBot="1">
      <c r="A54" s="30" t="s">
        <v>30</v>
      </c>
      <c r="B54" s="31">
        <v>47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75</v>
      </c>
      <c r="J54" s="18"/>
    </row>
    <row r="55" spans="1:9" ht="13.5" customHeight="1" thickBot="1">
      <c r="A55" s="355" t="s">
        <v>42</v>
      </c>
      <c r="B55" s="356"/>
      <c r="C55" s="356"/>
      <c r="D55" s="356"/>
      <c r="E55" s="356"/>
      <c r="F55" s="356"/>
      <c r="G55" s="356"/>
      <c r="H55" s="356"/>
      <c r="I55" s="357"/>
    </row>
    <row r="56" spans="1:9" ht="11.25">
      <c r="A56" s="20" t="s">
        <v>32</v>
      </c>
      <c r="B56" s="21">
        <v>1147</v>
      </c>
      <c r="C56" s="21">
        <v>169150650</v>
      </c>
      <c r="D56" s="21">
        <v>42</v>
      </c>
      <c r="E56" s="21">
        <v>42</v>
      </c>
      <c r="F56" s="21">
        <v>103125975</v>
      </c>
      <c r="G56" s="21">
        <v>447</v>
      </c>
      <c r="H56" s="21">
        <v>7</v>
      </c>
      <c r="I56" s="247">
        <v>367</v>
      </c>
    </row>
    <row r="57" spans="1:9" ht="11.25">
      <c r="A57" s="20" t="s">
        <v>33</v>
      </c>
      <c r="B57" s="37">
        <v>142</v>
      </c>
      <c r="C57" s="26">
        <v>55762500</v>
      </c>
      <c r="D57" s="24">
        <v>1</v>
      </c>
      <c r="E57" s="25">
        <v>41</v>
      </c>
      <c r="F57" s="26">
        <v>102905975</v>
      </c>
      <c r="G57" s="25">
        <v>113</v>
      </c>
      <c r="H57" s="24">
        <v>2</v>
      </c>
      <c r="I57" s="27">
        <v>26</v>
      </c>
    </row>
    <row r="58" spans="1:9" s="18" customFormat="1" ht="12" customHeight="1">
      <c r="A58" s="20" t="s">
        <v>34</v>
      </c>
      <c r="B58" s="22">
        <v>4</v>
      </c>
      <c r="C58" s="23">
        <v>210000</v>
      </c>
      <c r="D58" s="24">
        <v>1</v>
      </c>
      <c r="E58" s="24">
        <v>0</v>
      </c>
      <c r="F58" s="23">
        <v>0</v>
      </c>
      <c r="G58" s="25">
        <v>3</v>
      </c>
      <c r="H58" s="24">
        <v>0</v>
      </c>
      <c r="I58" s="27">
        <v>2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999</v>
      </c>
      <c r="C60" s="26">
        <v>113178150</v>
      </c>
      <c r="D60" s="24">
        <v>40</v>
      </c>
      <c r="E60" s="24">
        <v>1</v>
      </c>
      <c r="F60" s="26">
        <v>220000</v>
      </c>
      <c r="G60" s="25">
        <v>331</v>
      </c>
      <c r="H60" s="24">
        <v>5</v>
      </c>
      <c r="I60" s="27">
        <v>335</v>
      </c>
    </row>
    <row r="61" spans="1:9" ht="12" thickBot="1">
      <c r="A61" s="30" t="s">
        <v>30</v>
      </c>
      <c r="B61" s="31">
        <v>2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4</v>
      </c>
    </row>
    <row r="62" spans="1:9" s="18" customFormat="1" ht="11.25" customHeight="1" thickBot="1">
      <c r="A62" s="341" t="s">
        <v>43</v>
      </c>
      <c r="B62" s="342"/>
      <c r="C62" s="342"/>
      <c r="D62" s="342"/>
      <c r="E62" s="342"/>
      <c r="F62" s="342"/>
      <c r="G62" s="342"/>
      <c r="H62" s="342"/>
      <c r="I62" s="358"/>
    </row>
    <row r="63" spans="1:9" ht="11.25">
      <c r="A63" s="20" t="s">
        <v>32</v>
      </c>
      <c r="B63" s="21">
        <v>208</v>
      </c>
      <c r="C63" s="21">
        <v>35201000</v>
      </c>
      <c r="D63" s="21">
        <v>7</v>
      </c>
      <c r="E63" s="21">
        <v>7</v>
      </c>
      <c r="F63" s="21">
        <v>29650000</v>
      </c>
      <c r="G63" s="21">
        <v>77</v>
      </c>
      <c r="H63" s="21">
        <v>0</v>
      </c>
      <c r="I63" s="247">
        <v>42</v>
      </c>
    </row>
    <row r="64" spans="1:9" ht="11.25">
      <c r="A64" s="20" t="s">
        <v>33</v>
      </c>
      <c r="B64" s="37">
        <v>29</v>
      </c>
      <c r="C64" s="26">
        <v>12661000</v>
      </c>
      <c r="D64" s="24">
        <v>0</v>
      </c>
      <c r="E64" s="25">
        <v>7</v>
      </c>
      <c r="F64" s="26">
        <v>29650000</v>
      </c>
      <c r="G64" s="25">
        <v>26</v>
      </c>
      <c r="H64" s="24">
        <v>0</v>
      </c>
      <c r="I64" s="27">
        <v>12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161</v>
      </c>
      <c r="C67" s="26">
        <v>22540000</v>
      </c>
      <c r="D67" s="24">
        <v>7</v>
      </c>
      <c r="E67" s="25">
        <v>0</v>
      </c>
      <c r="F67" s="26">
        <v>0</v>
      </c>
      <c r="G67" s="25">
        <v>49</v>
      </c>
      <c r="H67" s="24">
        <v>0</v>
      </c>
      <c r="I67" s="27">
        <v>27</v>
      </c>
    </row>
    <row r="68" spans="1:9" ht="12" thickBot="1">
      <c r="A68" s="30" t="s">
        <v>30</v>
      </c>
      <c r="B68" s="38">
        <v>18</v>
      </c>
      <c r="C68" s="39">
        <v>0</v>
      </c>
      <c r="D68" s="33">
        <v>0</v>
      </c>
      <c r="E68" s="33">
        <v>0</v>
      </c>
      <c r="F68" s="32">
        <v>0</v>
      </c>
      <c r="G68" s="34">
        <v>2</v>
      </c>
      <c r="H68" s="33">
        <v>0</v>
      </c>
      <c r="I68" s="35">
        <v>3</v>
      </c>
    </row>
    <row r="69" spans="1:9" ht="26.25" customHeight="1" thickBot="1">
      <c r="A69" s="192"/>
      <c r="B69" s="40"/>
      <c r="C69" s="41"/>
      <c r="D69" s="42"/>
      <c r="E69" s="42"/>
      <c r="F69" s="43"/>
      <c r="G69" s="40"/>
      <c r="H69" s="42"/>
      <c r="I69" s="40"/>
    </row>
    <row r="70" spans="1:9" ht="15.75" customHeight="1" thickBot="1">
      <c r="A70" s="341" t="s">
        <v>44</v>
      </c>
      <c r="B70" s="342"/>
      <c r="C70" s="342"/>
      <c r="D70" s="342"/>
      <c r="E70" s="342"/>
      <c r="F70" s="342"/>
      <c r="G70" s="342"/>
      <c r="H70" s="342"/>
      <c r="I70" s="343"/>
    </row>
    <row r="71" spans="1:9" ht="11.25">
      <c r="A71" s="20" t="s">
        <v>32</v>
      </c>
      <c r="B71" s="21">
        <v>203</v>
      </c>
      <c r="C71" s="21">
        <v>73017750</v>
      </c>
      <c r="D71" s="21">
        <v>5</v>
      </c>
      <c r="E71" s="21">
        <v>5</v>
      </c>
      <c r="F71" s="21">
        <v>5200000</v>
      </c>
      <c r="G71" s="21">
        <v>33</v>
      </c>
      <c r="H71" s="21">
        <v>1</v>
      </c>
      <c r="I71" s="247">
        <v>31</v>
      </c>
    </row>
    <row r="72" spans="1:9" ht="11.25">
      <c r="A72" s="20" t="s">
        <v>33</v>
      </c>
      <c r="B72" s="37">
        <v>40</v>
      </c>
      <c r="C72" s="26">
        <v>54152700</v>
      </c>
      <c r="D72" s="24">
        <v>1</v>
      </c>
      <c r="E72" s="25">
        <v>4</v>
      </c>
      <c r="F72" s="26">
        <v>5000000</v>
      </c>
      <c r="G72" s="25">
        <v>14</v>
      </c>
      <c r="H72" s="24">
        <v>1</v>
      </c>
      <c r="I72" s="27">
        <v>4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163</v>
      </c>
      <c r="C75" s="26">
        <v>18865050</v>
      </c>
      <c r="D75" s="24">
        <v>3</v>
      </c>
      <c r="E75" s="24">
        <v>1</v>
      </c>
      <c r="F75" s="23">
        <v>200000</v>
      </c>
      <c r="G75" s="25">
        <v>19</v>
      </c>
      <c r="H75" s="24">
        <v>0</v>
      </c>
      <c r="I75" s="27">
        <v>27</v>
      </c>
    </row>
    <row r="76" spans="1:9" ht="12" customHeight="1" thickBot="1">
      <c r="A76" s="30" t="s">
        <v>30</v>
      </c>
      <c r="B76" s="31">
        <v>0</v>
      </c>
      <c r="C76" s="32">
        <v>0</v>
      </c>
      <c r="D76" s="33">
        <v>1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4.25" customHeight="1" thickBot="1">
      <c r="A77" s="341" t="s">
        <v>45</v>
      </c>
      <c r="B77" s="352"/>
      <c r="C77" s="352"/>
      <c r="D77" s="352"/>
      <c r="E77" s="352"/>
      <c r="F77" s="352"/>
      <c r="G77" s="352"/>
      <c r="H77" s="352"/>
      <c r="I77" s="354"/>
    </row>
    <row r="78" spans="1:9" ht="11.25">
      <c r="A78" s="20" t="s">
        <v>32</v>
      </c>
      <c r="B78" s="21">
        <v>233</v>
      </c>
      <c r="C78" s="21">
        <v>9970500</v>
      </c>
      <c r="D78" s="21">
        <v>5</v>
      </c>
      <c r="E78" s="21">
        <v>5</v>
      </c>
      <c r="F78" s="21">
        <v>1610000</v>
      </c>
      <c r="G78" s="21">
        <v>33</v>
      </c>
      <c r="H78" s="21">
        <v>1</v>
      </c>
      <c r="I78" s="247">
        <v>25</v>
      </c>
    </row>
    <row r="79" spans="1:9" ht="11.25">
      <c r="A79" s="20" t="s">
        <v>33</v>
      </c>
      <c r="B79" s="37">
        <v>48</v>
      </c>
      <c r="C79" s="26">
        <v>4785000</v>
      </c>
      <c r="D79" s="24">
        <v>0</v>
      </c>
      <c r="E79" s="24">
        <v>5</v>
      </c>
      <c r="F79" s="23">
        <v>1610000</v>
      </c>
      <c r="G79" s="25">
        <v>19</v>
      </c>
      <c r="H79" s="24">
        <v>1</v>
      </c>
      <c r="I79" s="27">
        <v>4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185</v>
      </c>
      <c r="C82" s="26">
        <v>5185500</v>
      </c>
      <c r="D82" s="24">
        <v>5</v>
      </c>
      <c r="E82" s="24">
        <v>0</v>
      </c>
      <c r="F82" s="23">
        <v>0</v>
      </c>
      <c r="G82" s="25">
        <v>14</v>
      </c>
      <c r="H82" s="24">
        <v>0</v>
      </c>
      <c r="I82" s="27">
        <v>21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4.25" customHeight="1" thickBot="1">
      <c r="A84" s="341" t="s">
        <v>46</v>
      </c>
      <c r="B84" s="352"/>
      <c r="C84" s="352"/>
      <c r="D84" s="352"/>
      <c r="E84" s="352"/>
      <c r="F84" s="352"/>
      <c r="G84" s="352"/>
      <c r="H84" s="352"/>
      <c r="I84" s="354"/>
    </row>
    <row r="85" spans="1:9" ht="11.25">
      <c r="A85" s="20" t="s">
        <v>32</v>
      </c>
      <c r="B85" s="21">
        <v>82</v>
      </c>
      <c r="C85" s="21">
        <v>463992201</v>
      </c>
      <c r="D85" s="21">
        <v>2</v>
      </c>
      <c r="E85" s="21">
        <v>2</v>
      </c>
      <c r="F85" s="21">
        <v>1155000</v>
      </c>
      <c r="G85" s="21">
        <v>54</v>
      </c>
      <c r="H85" s="21">
        <v>1</v>
      </c>
      <c r="I85" s="247">
        <v>17</v>
      </c>
    </row>
    <row r="86" spans="1:9" ht="11.25">
      <c r="A86" s="20" t="s">
        <v>33</v>
      </c>
      <c r="B86" s="37">
        <v>28</v>
      </c>
      <c r="C86" s="26">
        <v>460997201</v>
      </c>
      <c r="D86" s="24">
        <v>0</v>
      </c>
      <c r="E86" s="24">
        <v>2</v>
      </c>
      <c r="F86" s="23">
        <v>1155000</v>
      </c>
      <c r="G86" s="25">
        <v>45</v>
      </c>
      <c r="H86" s="24">
        <v>1</v>
      </c>
      <c r="I86" s="27">
        <v>2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53</v>
      </c>
      <c r="C89" s="26">
        <v>2995000</v>
      </c>
      <c r="D89" s="24">
        <v>2</v>
      </c>
      <c r="E89" s="24">
        <v>0</v>
      </c>
      <c r="F89" s="23">
        <v>0</v>
      </c>
      <c r="G89" s="25">
        <v>9</v>
      </c>
      <c r="H89" s="24">
        <v>0</v>
      </c>
      <c r="I89" s="27">
        <v>15</v>
      </c>
    </row>
    <row r="90" spans="1:9" ht="12" customHeight="1" thickBot="1">
      <c r="A90" s="30" t="s">
        <v>30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4.25" customHeight="1" thickBot="1">
      <c r="A91" s="341" t="s">
        <v>47</v>
      </c>
      <c r="B91" s="352"/>
      <c r="C91" s="352"/>
      <c r="D91" s="352"/>
      <c r="E91" s="352"/>
      <c r="F91" s="352"/>
      <c r="G91" s="352"/>
      <c r="H91" s="352"/>
      <c r="I91" s="354"/>
    </row>
    <row r="92" spans="1:9" ht="11.25">
      <c r="A92" s="20" t="s">
        <v>32</v>
      </c>
      <c r="B92" s="21">
        <v>74</v>
      </c>
      <c r="C92" s="21">
        <v>13323000</v>
      </c>
      <c r="D92" s="21">
        <v>3</v>
      </c>
      <c r="E92" s="21">
        <v>3</v>
      </c>
      <c r="F92" s="21">
        <v>15546100</v>
      </c>
      <c r="G92" s="21">
        <v>20</v>
      </c>
      <c r="H92" s="21">
        <v>1</v>
      </c>
      <c r="I92" s="247">
        <v>22</v>
      </c>
    </row>
    <row r="93" spans="1:9" ht="11.25">
      <c r="A93" s="20" t="s">
        <v>33</v>
      </c>
      <c r="B93" s="37">
        <v>17</v>
      </c>
      <c r="C93" s="26">
        <v>8300000</v>
      </c>
      <c r="D93" s="24">
        <v>0</v>
      </c>
      <c r="E93" s="24">
        <v>3</v>
      </c>
      <c r="F93" s="23">
        <v>15546100</v>
      </c>
      <c r="G93" s="25">
        <v>9</v>
      </c>
      <c r="H93" s="24">
        <v>1</v>
      </c>
      <c r="I93" s="27">
        <v>2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57</v>
      </c>
      <c r="C96" s="26">
        <v>5023000</v>
      </c>
      <c r="D96" s="24">
        <v>3</v>
      </c>
      <c r="E96" s="24">
        <v>0</v>
      </c>
      <c r="F96" s="23">
        <v>0</v>
      </c>
      <c r="G96" s="25">
        <v>11</v>
      </c>
      <c r="H96" s="24">
        <v>0</v>
      </c>
      <c r="I96" s="27">
        <v>20</v>
      </c>
    </row>
    <row r="97" spans="1:9" ht="12" customHeight="1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5.75" customHeight="1" thickBot="1">
      <c r="A98" s="341" t="s">
        <v>48</v>
      </c>
      <c r="B98" s="352"/>
      <c r="C98" s="352"/>
      <c r="D98" s="352"/>
      <c r="E98" s="352"/>
      <c r="F98" s="352"/>
      <c r="G98" s="352"/>
      <c r="H98" s="352"/>
      <c r="I98" s="354"/>
      <c r="J98" s="18"/>
    </row>
    <row r="99" spans="1:10" ht="11.25">
      <c r="A99" s="20" t="s">
        <v>32</v>
      </c>
      <c r="B99" s="21">
        <v>520</v>
      </c>
      <c r="C99" s="21">
        <v>32542000</v>
      </c>
      <c r="D99" s="21">
        <v>15</v>
      </c>
      <c r="E99" s="21">
        <v>15</v>
      </c>
      <c r="F99" s="21">
        <v>6006700</v>
      </c>
      <c r="G99" s="21">
        <v>75</v>
      </c>
      <c r="H99" s="21">
        <v>2</v>
      </c>
      <c r="I99" s="247">
        <v>84</v>
      </c>
      <c r="J99" s="18"/>
    </row>
    <row r="100" spans="1:10" ht="11.25">
      <c r="A100" s="20" t="s">
        <v>33</v>
      </c>
      <c r="B100" s="37">
        <v>71</v>
      </c>
      <c r="C100" s="26">
        <v>17421000</v>
      </c>
      <c r="D100" s="24">
        <v>0</v>
      </c>
      <c r="E100" s="25">
        <v>15</v>
      </c>
      <c r="F100" s="26">
        <v>6006700</v>
      </c>
      <c r="G100" s="25">
        <v>20</v>
      </c>
      <c r="H100" s="24">
        <v>1</v>
      </c>
      <c r="I100" s="27">
        <v>7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449</v>
      </c>
      <c r="C103" s="26">
        <v>15121000</v>
      </c>
      <c r="D103" s="24">
        <v>15</v>
      </c>
      <c r="E103" s="25">
        <v>0</v>
      </c>
      <c r="F103" s="26">
        <v>0</v>
      </c>
      <c r="G103" s="25">
        <v>55</v>
      </c>
      <c r="H103" s="24">
        <v>1</v>
      </c>
      <c r="I103" s="27">
        <v>77</v>
      </c>
    </row>
    <row r="104" spans="1:9" ht="12" customHeight="1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41" t="s">
        <v>49</v>
      </c>
      <c r="B105" s="352"/>
      <c r="C105" s="352"/>
      <c r="D105" s="352"/>
      <c r="E105" s="352"/>
      <c r="F105" s="352"/>
      <c r="G105" s="352"/>
      <c r="H105" s="352"/>
      <c r="I105" s="354"/>
    </row>
    <row r="106" spans="1:9" ht="11.25">
      <c r="A106" s="20" t="s">
        <v>32</v>
      </c>
      <c r="B106" s="21">
        <v>175</v>
      </c>
      <c r="C106" s="21">
        <v>15090000</v>
      </c>
      <c r="D106" s="21">
        <v>3</v>
      </c>
      <c r="E106" s="21">
        <v>3</v>
      </c>
      <c r="F106" s="21">
        <v>6590000</v>
      </c>
      <c r="G106" s="21">
        <v>47</v>
      </c>
      <c r="H106" s="21">
        <v>2</v>
      </c>
      <c r="I106" s="247">
        <v>45</v>
      </c>
    </row>
    <row r="107" spans="1:9" ht="11.25">
      <c r="A107" s="20" t="s">
        <v>33</v>
      </c>
      <c r="B107" s="37">
        <v>34</v>
      </c>
      <c r="C107" s="26">
        <v>4760000</v>
      </c>
      <c r="D107" s="24">
        <v>0</v>
      </c>
      <c r="E107" s="25">
        <v>3</v>
      </c>
      <c r="F107" s="26">
        <v>6590000</v>
      </c>
      <c r="G107" s="25">
        <v>16</v>
      </c>
      <c r="H107" s="24">
        <v>1</v>
      </c>
      <c r="I107" s="27">
        <v>6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140</v>
      </c>
      <c r="C110" s="26">
        <v>10330000</v>
      </c>
      <c r="D110" s="24">
        <v>3</v>
      </c>
      <c r="E110" s="25">
        <v>0</v>
      </c>
      <c r="F110" s="26">
        <v>0</v>
      </c>
      <c r="G110" s="25">
        <v>31</v>
      </c>
      <c r="H110" s="24">
        <v>1</v>
      </c>
      <c r="I110" s="27">
        <v>39</v>
      </c>
    </row>
    <row r="111" spans="1:9" ht="12" customHeight="1" thickBot="1">
      <c r="A111" s="30" t="s">
        <v>30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4.25" customHeight="1" thickBot="1">
      <c r="A112" s="351" t="s">
        <v>50</v>
      </c>
      <c r="B112" s="352"/>
      <c r="C112" s="352"/>
      <c r="D112" s="352"/>
      <c r="E112" s="352"/>
      <c r="F112" s="352"/>
      <c r="G112" s="352"/>
      <c r="H112" s="352"/>
      <c r="I112" s="354"/>
    </row>
    <row r="113" spans="1:9" ht="11.25">
      <c r="A113" s="20" t="s">
        <v>32</v>
      </c>
      <c r="B113" s="21">
        <v>13</v>
      </c>
      <c r="C113" s="21">
        <v>327000</v>
      </c>
      <c r="D113" s="21">
        <v>3</v>
      </c>
      <c r="E113" s="21">
        <v>3</v>
      </c>
      <c r="F113" s="21">
        <v>750000</v>
      </c>
      <c r="G113" s="21">
        <v>2</v>
      </c>
      <c r="H113" s="21">
        <v>0</v>
      </c>
      <c r="I113" s="247">
        <v>3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3</v>
      </c>
      <c r="F114" s="23">
        <v>750000</v>
      </c>
      <c r="G114" s="25">
        <v>1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12</v>
      </c>
      <c r="C117" s="26">
        <v>327000</v>
      </c>
      <c r="D117" s="24">
        <v>3</v>
      </c>
      <c r="E117" s="24">
        <v>0</v>
      </c>
      <c r="F117" s="23">
        <v>0</v>
      </c>
      <c r="G117" s="25">
        <v>1</v>
      </c>
      <c r="H117" s="24">
        <v>0</v>
      </c>
      <c r="I117" s="28">
        <v>2</v>
      </c>
    </row>
    <row r="118" spans="1:9" ht="12" thickBot="1">
      <c r="A118" s="30" t="s">
        <v>30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341" t="s">
        <v>51</v>
      </c>
      <c r="B119" s="352"/>
      <c r="C119" s="352"/>
      <c r="D119" s="352"/>
      <c r="E119" s="352"/>
      <c r="F119" s="352"/>
      <c r="G119" s="352"/>
      <c r="H119" s="352"/>
      <c r="I119" s="354"/>
    </row>
    <row r="120" spans="1:9" ht="11.25">
      <c r="A120" s="20" t="s">
        <v>32</v>
      </c>
      <c r="B120" s="21">
        <v>94</v>
      </c>
      <c r="C120" s="21">
        <v>10481000</v>
      </c>
      <c r="D120" s="21">
        <v>3</v>
      </c>
      <c r="E120" s="21">
        <v>3</v>
      </c>
      <c r="F120" s="21">
        <v>1050000</v>
      </c>
      <c r="G120" s="21">
        <v>22</v>
      </c>
      <c r="H120" s="21">
        <v>0</v>
      </c>
      <c r="I120" s="247">
        <v>12</v>
      </c>
    </row>
    <row r="121" spans="1:9" ht="11.25">
      <c r="A121" s="20" t="s">
        <v>33</v>
      </c>
      <c r="B121" s="37">
        <v>21</v>
      </c>
      <c r="C121" s="26">
        <v>4495000</v>
      </c>
      <c r="D121" s="24">
        <v>0</v>
      </c>
      <c r="E121" s="24">
        <v>3</v>
      </c>
      <c r="F121" s="23">
        <v>1050000</v>
      </c>
      <c r="G121" s="25">
        <v>12</v>
      </c>
      <c r="H121" s="24">
        <v>0</v>
      </c>
      <c r="I121" s="27">
        <v>2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73</v>
      </c>
      <c r="C124" s="26">
        <v>5986000</v>
      </c>
      <c r="D124" s="24">
        <v>3</v>
      </c>
      <c r="E124" s="24">
        <v>0</v>
      </c>
      <c r="F124" s="23">
        <v>0</v>
      </c>
      <c r="G124" s="25">
        <v>10</v>
      </c>
      <c r="H124" s="24">
        <v>0</v>
      </c>
      <c r="I124" s="27">
        <v>10</v>
      </c>
    </row>
    <row r="125" spans="1:9" ht="12" customHeight="1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51" t="s">
        <v>52</v>
      </c>
      <c r="B126" s="352"/>
      <c r="C126" s="352"/>
      <c r="D126" s="352"/>
      <c r="E126" s="352"/>
      <c r="F126" s="352"/>
      <c r="G126" s="352"/>
      <c r="H126" s="352"/>
      <c r="I126" s="353"/>
    </row>
    <row r="127" spans="1:10" ht="11.25">
      <c r="A127" s="20" t="s">
        <v>32</v>
      </c>
      <c r="B127" s="21">
        <v>117</v>
      </c>
      <c r="C127" s="21">
        <v>6577000</v>
      </c>
      <c r="D127" s="21">
        <v>8</v>
      </c>
      <c r="E127" s="21">
        <v>8</v>
      </c>
      <c r="F127" s="21">
        <v>20909000</v>
      </c>
      <c r="G127" s="21">
        <v>26</v>
      </c>
      <c r="H127" s="21">
        <v>3</v>
      </c>
      <c r="I127" s="247">
        <v>27</v>
      </c>
      <c r="J127" s="44"/>
    </row>
    <row r="128" spans="1:9" ht="11.25">
      <c r="A128" s="20" t="s">
        <v>33</v>
      </c>
      <c r="B128" s="37">
        <v>17</v>
      </c>
      <c r="C128" s="26">
        <v>2850000</v>
      </c>
      <c r="D128" s="24">
        <v>1</v>
      </c>
      <c r="E128" s="25">
        <v>7</v>
      </c>
      <c r="F128" s="26">
        <v>20750000</v>
      </c>
      <c r="G128" s="25">
        <v>12</v>
      </c>
      <c r="H128" s="24">
        <v>1</v>
      </c>
      <c r="I128" s="27">
        <v>3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100</v>
      </c>
      <c r="C131" s="26">
        <v>3727000</v>
      </c>
      <c r="D131" s="24">
        <v>7</v>
      </c>
      <c r="E131" s="24">
        <v>1</v>
      </c>
      <c r="F131" s="23">
        <v>159000</v>
      </c>
      <c r="G131" s="25">
        <v>14</v>
      </c>
      <c r="H131" s="24">
        <v>2</v>
      </c>
      <c r="I131" s="27">
        <v>24</v>
      </c>
    </row>
    <row r="132" spans="1:9" ht="12" customHeight="1" thickBot="1">
      <c r="A132" s="191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90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90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90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41" t="s">
        <v>53</v>
      </c>
      <c r="B136" s="342"/>
      <c r="C136" s="342"/>
      <c r="D136" s="342"/>
      <c r="E136" s="342"/>
      <c r="F136" s="342"/>
      <c r="G136" s="342"/>
      <c r="H136" s="342"/>
      <c r="I136" s="343"/>
    </row>
    <row r="137" spans="1:9" ht="11.25">
      <c r="A137" s="20" t="s">
        <v>32</v>
      </c>
      <c r="B137" s="21">
        <v>30</v>
      </c>
      <c r="C137" s="21">
        <v>3130000</v>
      </c>
      <c r="D137" s="21">
        <v>0</v>
      </c>
      <c r="E137" s="21">
        <v>0</v>
      </c>
      <c r="F137" s="21">
        <v>0</v>
      </c>
      <c r="G137" s="21">
        <v>7</v>
      </c>
      <c r="H137" s="21">
        <v>0</v>
      </c>
      <c r="I137" s="247">
        <v>6</v>
      </c>
    </row>
    <row r="138" spans="1:9" ht="11.25">
      <c r="A138" s="20" t="s">
        <v>33</v>
      </c>
      <c r="B138" s="37">
        <v>8</v>
      </c>
      <c r="C138" s="26">
        <v>1100000</v>
      </c>
      <c r="D138" s="24">
        <v>0</v>
      </c>
      <c r="E138" s="24">
        <v>0</v>
      </c>
      <c r="F138" s="23">
        <v>0</v>
      </c>
      <c r="G138" s="25">
        <v>5</v>
      </c>
      <c r="H138" s="24">
        <v>0</v>
      </c>
      <c r="I138" s="27">
        <v>0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22</v>
      </c>
      <c r="C141" s="26">
        <v>2030000</v>
      </c>
      <c r="D141" s="24">
        <v>0</v>
      </c>
      <c r="E141" s="24">
        <v>0</v>
      </c>
      <c r="F141" s="23">
        <v>0</v>
      </c>
      <c r="G141" s="25">
        <v>2</v>
      </c>
      <c r="H141" s="24">
        <v>0</v>
      </c>
      <c r="I141" s="27">
        <v>6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341" t="s">
        <v>54</v>
      </c>
      <c r="B143" s="352"/>
      <c r="C143" s="352"/>
      <c r="D143" s="352"/>
      <c r="E143" s="352"/>
      <c r="F143" s="352"/>
      <c r="G143" s="352"/>
      <c r="H143" s="352"/>
      <c r="I143" s="354"/>
    </row>
    <row r="144" spans="1:9" ht="12.75" customHeight="1">
      <c r="A144" s="20" t="s">
        <v>32</v>
      </c>
      <c r="B144" s="21">
        <v>29</v>
      </c>
      <c r="C144" s="21">
        <v>2065000</v>
      </c>
      <c r="D144" s="21">
        <v>0</v>
      </c>
      <c r="E144" s="21">
        <v>0</v>
      </c>
      <c r="F144" s="21">
        <v>0</v>
      </c>
      <c r="G144" s="21">
        <v>6</v>
      </c>
      <c r="H144" s="21">
        <v>1</v>
      </c>
      <c r="I144" s="247">
        <v>7</v>
      </c>
    </row>
    <row r="145" spans="1:9" ht="11.25">
      <c r="A145" s="20" t="s">
        <v>33</v>
      </c>
      <c r="B145" s="22">
        <v>2</v>
      </c>
      <c r="C145" s="23">
        <v>550000</v>
      </c>
      <c r="D145" s="24">
        <v>0</v>
      </c>
      <c r="E145" s="24">
        <v>0</v>
      </c>
      <c r="F145" s="23">
        <v>0</v>
      </c>
      <c r="G145" s="24">
        <v>2</v>
      </c>
      <c r="H145" s="24">
        <v>1</v>
      </c>
      <c r="I145" s="27">
        <v>0</v>
      </c>
    </row>
    <row r="146" spans="1:9" ht="22.5" customHeight="1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27</v>
      </c>
      <c r="C148" s="23">
        <v>1515000</v>
      </c>
      <c r="D148" s="24">
        <v>0</v>
      </c>
      <c r="E148" s="24">
        <v>0</v>
      </c>
      <c r="F148" s="23">
        <v>0</v>
      </c>
      <c r="G148" s="25">
        <v>4</v>
      </c>
      <c r="H148" s="24">
        <v>0</v>
      </c>
      <c r="I148" s="28">
        <v>7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41" t="s">
        <v>55</v>
      </c>
      <c r="B150" s="352"/>
      <c r="C150" s="352"/>
      <c r="D150" s="352"/>
      <c r="E150" s="352"/>
      <c r="F150" s="352"/>
      <c r="G150" s="352"/>
      <c r="H150" s="352"/>
      <c r="I150" s="354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47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41" t="s">
        <v>56</v>
      </c>
      <c r="B157" s="352"/>
      <c r="C157" s="352"/>
      <c r="D157" s="352"/>
      <c r="E157" s="352"/>
      <c r="F157" s="352"/>
      <c r="G157" s="352"/>
      <c r="H157" s="352"/>
      <c r="I157" s="354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47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17.05.2013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22" t="s">
        <v>393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45" t="s">
        <v>327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59" t="s">
        <v>58</v>
      </c>
      <c r="B6" s="361" t="s">
        <v>59</v>
      </c>
      <c r="C6" s="362"/>
      <c r="D6" s="363" t="s">
        <v>60</v>
      </c>
      <c r="E6" s="362"/>
      <c r="F6" s="363" t="s">
        <v>61</v>
      </c>
      <c r="G6" s="362"/>
      <c r="H6" s="363" t="s">
        <v>62</v>
      </c>
      <c r="I6" s="362"/>
      <c r="J6" s="363" t="s">
        <v>63</v>
      </c>
      <c r="K6" s="362"/>
    </row>
    <row r="7" spans="1:11" ht="15.75" customHeight="1" thickBot="1">
      <c r="A7" s="36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4576</v>
      </c>
      <c r="C8" s="56">
        <f>SUM(C9,C10,C11,C12,C13,C14,C15,C16,C17,C18,C19,C20,C21,C22,C23,C24,C25,C26,C27,C28,C29)</f>
        <v>1093</v>
      </c>
      <c r="D8" s="56">
        <f>SUM(D9,D10,D11,D12,D13,D14,D15,D16,D17,D18,D19,D20,D21,D22,D23,D24,D25,D26,D27,D28,D29)</f>
        <v>1783</v>
      </c>
      <c r="E8" s="56">
        <f>SUM(E9:E29)</f>
        <v>486</v>
      </c>
      <c r="F8" s="56">
        <f>SUM(F9,F10,F11,F12,F13,F14,F15,F16,F17,F18,F19,F20,F21,F22,F23,F24,F25,F26,F27,F28,F30)</f>
        <v>599</v>
      </c>
      <c r="G8" s="56">
        <f>SUM(G9,G10,G11,G12,G13,G14,G15,G16,G17,G18,G19,G20,G21,G22,G23,G24,G25,G26,G27,G28,G30)</f>
        <v>115</v>
      </c>
      <c r="H8" s="56">
        <f>SUM(H9,H10,H11,H12,H13,H14,H15,H16,H17,H18,H19,H20,H21,H22,H23,H24,H25,H26,H27,H28,H30)</f>
        <v>274</v>
      </c>
      <c r="I8" s="56">
        <f>SUM(I9,I10,I11,I12,I13,I14,I15,I16,I17,I18,I19,I20,I21,I22,I23,I24,I25,I26,I27,I28,I30)</f>
        <v>84</v>
      </c>
      <c r="J8" s="56">
        <f>SUM(J9:J29)</f>
        <v>1920</v>
      </c>
      <c r="K8" s="56">
        <f>SUM(K9:K29)</f>
        <v>408</v>
      </c>
    </row>
    <row r="9" spans="1:11" ht="26.25" customHeight="1">
      <c r="A9" s="73" t="s">
        <v>65</v>
      </c>
      <c r="B9" s="57">
        <v>86</v>
      </c>
      <c r="C9" s="57">
        <v>21</v>
      </c>
      <c r="D9" s="58">
        <v>4</v>
      </c>
      <c r="E9" s="193">
        <v>1</v>
      </c>
      <c r="F9" s="58">
        <v>7</v>
      </c>
      <c r="G9" s="193">
        <v>4</v>
      </c>
      <c r="H9" s="58">
        <v>7</v>
      </c>
      <c r="I9" s="193">
        <v>1</v>
      </c>
      <c r="J9" s="58">
        <f>B9-(D9+F9+H9)</f>
        <v>68</v>
      </c>
      <c r="K9" s="250">
        <f>C9-(E9+G9+I9)</f>
        <v>15</v>
      </c>
    </row>
    <row r="10" spans="1:11" ht="26.25" customHeight="1">
      <c r="A10" s="59" t="s">
        <v>66</v>
      </c>
      <c r="B10" s="60">
        <v>54</v>
      </c>
      <c r="C10" s="60">
        <v>4</v>
      </c>
      <c r="D10" s="61">
        <v>13</v>
      </c>
      <c r="E10" s="62">
        <v>1</v>
      </c>
      <c r="F10" s="61">
        <v>8</v>
      </c>
      <c r="G10" s="62">
        <v>1</v>
      </c>
      <c r="H10" s="61">
        <v>2</v>
      </c>
      <c r="I10" s="62">
        <v>0</v>
      </c>
      <c r="J10" s="58">
        <f>B10-(D10+F10+H10)</f>
        <v>31</v>
      </c>
      <c r="K10" s="256">
        <f>C10-(E10+G10+I10)</f>
        <v>2</v>
      </c>
    </row>
    <row r="11" spans="1:11" ht="15">
      <c r="A11" s="59" t="s">
        <v>67</v>
      </c>
      <c r="B11" s="60">
        <v>714</v>
      </c>
      <c r="C11" s="60">
        <v>173</v>
      </c>
      <c r="D11" s="61">
        <v>270</v>
      </c>
      <c r="E11" s="62">
        <v>86</v>
      </c>
      <c r="F11" s="61">
        <v>92</v>
      </c>
      <c r="G11" s="62">
        <v>16</v>
      </c>
      <c r="H11" s="61">
        <v>44</v>
      </c>
      <c r="I11" s="62">
        <v>15</v>
      </c>
      <c r="J11" s="58">
        <f aca="true" t="shared" si="0" ref="J11:J27">B11-(D11+F11+H11)</f>
        <v>308</v>
      </c>
      <c r="K11" s="256">
        <f aca="true" t="shared" si="1" ref="K11:K27">C11-(E11+G11+I11)</f>
        <v>56</v>
      </c>
    </row>
    <row r="12" spans="1:11" ht="36.75" customHeight="1">
      <c r="A12" s="59" t="s">
        <v>68</v>
      </c>
      <c r="B12" s="60">
        <v>42</v>
      </c>
      <c r="C12" s="60">
        <v>21</v>
      </c>
      <c r="D12" s="61">
        <v>15</v>
      </c>
      <c r="E12" s="62">
        <v>11</v>
      </c>
      <c r="F12" s="61">
        <v>6</v>
      </c>
      <c r="G12" s="62">
        <v>9</v>
      </c>
      <c r="H12" s="61">
        <v>0</v>
      </c>
      <c r="I12" s="62">
        <v>0</v>
      </c>
      <c r="J12" s="58">
        <f t="shared" si="0"/>
        <v>21</v>
      </c>
      <c r="K12" s="256">
        <f t="shared" si="1"/>
        <v>1</v>
      </c>
    </row>
    <row r="13" spans="1:11" ht="39.75" customHeight="1">
      <c r="A13" s="59" t="s">
        <v>69</v>
      </c>
      <c r="B13" s="60">
        <v>23</v>
      </c>
      <c r="C13" s="60">
        <v>1</v>
      </c>
      <c r="D13" s="61">
        <v>6</v>
      </c>
      <c r="E13" s="62">
        <v>1</v>
      </c>
      <c r="F13" s="61">
        <v>4</v>
      </c>
      <c r="G13" s="62">
        <v>0</v>
      </c>
      <c r="H13" s="61">
        <v>3</v>
      </c>
      <c r="I13" s="62">
        <v>0</v>
      </c>
      <c r="J13" s="58">
        <f t="shared" si="0"/>
        <v>10</v>
      </c>
      <c r="K13" s="256">
        <f t="shared" si="1"/>
        <v>0</v>
      </c>
    </row>
    <row r="14" spans="1:11" ht="15">
      <c r="A14" s="59" t="s">
        <v>70</v>
      </c>
      <c r="B14" s="60">
        <v>732</v>
      </c>
      <c r="C14" s="60">
        <v>185</v>
      </c>
      <c r="D14" s="61">
        <v>253</v>
      </c>
      <c r="E14" s="62">
        <v>61</v>
      </c>
      <c r="F14" s="61">
        <v>93</v>
      </c>
      <c r="G14" s="62">
        <v>24</v>
      </c>
      <c r="H14" s="61">
        <v>44</v>
      </c>
      <c r="I14" s="62">
        <v>14</v>
      </c>
      <c r="J14" s="58">
        <f t="shared" si="0"/>
        <v>342</v>
      </c>
      <c r="K14" s="256">
        <f t="shared" si="1"/>
        <v>86</v>
      </c>
    </row>
    <row r="15" spans="1:11" ht="47.25" customHeight="1">
      <c r="A15" s="59" t="s">
        <v>71</v>
      </c>
      <c r="B15" s="60">
        <v>1147</v>
      </c>
      <c r="C15" s="60">
        <v>367</v>
      </c>
      <c r="D15" s="61">
        <v>489</v>
      </c>
      <c r="E15" s="62">
        <v>170</v>
      </c>
      <c r="F15" s="61">
        <v>120</v>
      </c>
      <c r="G15" s="62">
        <v>26</v>
      </c>
      <c r="H15" s="61">
        <v>69</v>
      </c>
      <c r="I15" s="62">
        <v>28</v>
      </c>
      <c r="J15" s="58">
        <f t="shared" si="0"/>
        <v>469</v>
      </c>
      <c r="K15" s="256">
        <f t="shared" si="1"/>
        <v>143</v>
      </c>
    </row>
    <row r="16" spans="1:11" ht="18" customHeight="1">
      <c r="A16" s="59" t="s">
        <v>72</v>
      </c>
      <c r="B16" s="60">
        <v>208</v>
      </c>
      <c r="C16" s="60">
        <v>42</v>
      </c>
      <c r="D16" s="61">
        <v>76</v>
      </c>
      <c r="E16" s="62">
        <v>21</v>
      </c>
      <c r="F16" s="61">
        <v>10</v>
      </c>
      <c r="G16" s="62">
        <v>4</v>
      </c>
      <c r="H16" s="61">
        <v>14</v>
      </c>
      <c r="I16" s="62">
        <v>4</v>
      </c>
      <c r="J16" s="58">
        <f t="shared" si="0"/>
        <v>108</v>
      </c>
      <c r="K16" s="256">
        <f t="shared" si="1"/>
        <v>13</v>
      </c>
    </row>
    <row r="17" spans="1:11" ht="26.25" customHeight="1">
      <c r="A17" s="59" t="s">
        <v>73</v>
      </c>
      <c r="B17" s="60">
        <v>203</v>
      </c>
      <c r="C17" s="60">
        <v>31</v>
      </c>
      <c r="D17" s="61">
        <v>82</v>
      </c>
      <c r="E17" s="62">
        <v>16</v>
      </c>
      <c r="F17" s="61">
        <v>22</v>
      </c>
      <c r="G17" s="62">
        <v>2</v>
      </c>
      <c r="H17" s="61">
        <v>12</v>
      </c>
      <c r="I17" s="62">
        <v>5</v>
      </c>
      <c r="J17" s="58">
        <f t="shared" si="0"/>
        <v>87</v>
      </c>
      <c r="K17" s="256">
        <f t="shared" si="1"/>
        <v>8</v>
      </c>
    </row>
    <row r="18" spans="1:11" ht="15">
      <c r="A18" s="59" t="s">
        <v>74</v>
      </c>
      <c r="B18" s="60">
        <v>233</v>
      </c>
      <c r="C18" s="60">
        <v>25</v>
      </c>
      <c r="D18" s="61">
        <v>120</v>
      </c>
      <c r="E18" s="62">
        <v>15</v>
      </c>
      <c r="F18" s="61">
        <v>53</v>
      </c>
      <c r="G18" s="62">
        <v>3</v>
      </c>
      <c r="H18" s="61">
        <v>11</v>
      </c>
      <c r="I18" s="62">
        <v>1</v>
      </c>
      <c r="J18" s="58">
        <f t="shared" si="0"/>
        <v>49</v>
      </c>
      <c r="K18" s="256">
        <f t="shared" si="1"/>
        <v>6</v>
      </c>
    </row>
    <row r="19" spans="1:11" ht="25.5" customHeight="1">
      <c r="A19" s="59" t="s">
        <v>75</v>
      </c>
      <c r="B19" s="60">
        <v>82</v>
      </c>
      <c r="C19" s="60">
        <v>17</v>
      </c>
      <c r="D19" s="61">
        <v>38</v>
      </c>
      <c r="E19" s="62">
        <v>9</v>
      </c>
      <c r="F19" s="61">
        <v>9</v>
      </c>
      <c r="G19" s="62">
        <v>1</v>
      </c>
      <c r="H19" s="61">
        <v>7</v>
      </c>
      <c r="I19" s="62">
        <v>1</v>
      </c>
      <c r="J19" s="58">
        <f t="shared" si="0"/>
        <v>28</v>
      </c>
      <c r="K19" s="256">
        <f t="shared" si="1"/>
        <v>6</v>
      </c>
    </row>
    <row r="20" spans="1:11" ht="23.25">
      <c r="A20" s="59" t="s">
        <v>76</v>
      </c>
      <c r="B20" s="60">
        <v>74</v>
      </c>
      <c r="C20" s="60">
        <v>22</v>
      </c>
      <c r="D20" s="61">
        <v>37</v>
      </c>
      <c r="E20" s="62">
        <v>10</v>
      </c>
      <c r="F20" s="61">
        <v>9</v>
      </c>
      <c r="G20" s="62">
        <v>3</v>
      </c>
      <c r="H20" s="61">
        <v>5</v>
      </c>
      <c r="I20" s="62">
        <v>1</v>
      </c>
      <c r="J20" s="58">
        <f t="shared" si="0"/>
        <v>23</v>
      </c>
      <c r="K20" s="256">
        <f t="shared" si="1"/>
        <v>8</v>
      </c>
    </row>
    <row r="21" spans="1:11" ht="26.25" customHeight="1">
      <c r="A21" s="59" t="s">
        <v>77</v>
      </c>
      <c r="B21" s="60">
        <v>520</v>
      </c>
      <c r="C21" s="60">
        <v>84</v>
      </c>
      <c r="D21" s="61">
        <v>202</v>
      </c>
      <c r="E21" s="62">
        <v>38</v>
      </c>
      <c r="F21" s="61">
        <v>116</v>
      </c>
      <c r="G21" s="62">
        <v>10</v>
      </c>
      <c r="H21" s="61">
        <v>20</v>
      </c>
      <c r="I21" s="62">
        <v>6</v>
      </c>
      <c r="J21" s="58">
        <f t="shared" si="0"/>
        <v>182</v>
      </c>
      <c r="K21" s="256">
        <f t="shared" si="1"/>
        <v>30</v>
      </c>
    </row>
    <row r="22" spans="1:11" ht="25.5" customHeight="1">
      <c r="A22" s="59" t="s">
        <v>78</v>
      </c>
      <c r="B22" s="60">
        <v>175</v>
      </c>
      <c r="C22" s="60">
        <v>45</v>
      </c>
      <c r="D22" s="61">
        <v>75</v>
      </c>
      <c r="E22" s="62">
        <v>25</v>
      </c>
      <c r="F22" s="61">
        <v>18</v>
      </c>
      <c r="G22" s="62">
        <v>2</v>
      </c>
      <c r="H22" s="61">
        <v>15</v>
      </c>
      <c r="I22" s="62">
        <v>3</v>
      </c>
      <c r="J22" s="58">
        <f t="shared" si="0"/>
        <v>67</v>
      </c>
      <c r="K22" s="256">
        <f t="shared" si="1"/>
        <v>15</v>
      </c>
    </row>
    <row r="23" spans="1:11" ht="34.5">
      <c r="A23" s="59" t="s">
        <v>79</v>
      </c>
      <c r="B23" s="60">
        <v>13</v>
      </c>
      <c r="C23" s="60">
        <v>3</v>
      </c>
      <c r="D23" s="61">
        <v>1</v>
      </c>
      <c r="E23" s="61">
        <v>1</v>
      </c>
      <c r="F23" s="61">
        <v>3</v>
      </c>
      <c r="G23" s="61">
        <v>0</v>
      </c>
      <c r="H23" s="62">
        <v>0</v>
      </c>
      <c r="I23" s="62">
        <v>1</v>
      </c>
      <c r="J23" s="58">
        <f t="shared" si="0"/>
        <v>9</v>
      </c>
      <c r="K23" s="256">
        <f t="shared" si="1"/>
        <v>1</v>
      </c>
    </row>
    <row r="24" spans="1:11" ht="15">
      <c r="A24" s="59" t="s">
        <v>80</v>
      </c>
      <c r="B24" s="60">
        <v>94</v>
      </c>
      <c r="C24" s="60">
        <v>12</v>
      </c>
      <c r="D24" s="61">
        <v>28</v>
      </c>
      <c r="E24" s="62">
        <v>4</v>
      </c>
      <c r="F24" s="61">
        <v>20</v>
      </c>
      <c r="G24" s="62">
        <v>2</v>
      </c>
      <c r="H24" s="61">
        <v>7</v>
      </c>
      <c r="I24" s="62">
        <v>2</v>
      </c>
      <c r="J24" s="58">
        <f t="shared" si="0"/>
        <v>39</v>
      </c>
      <c r="K24" s="256">
        <f t="shared" si="1"/>
        <v>4</v>
      </c>
    </row>
    <row r="25" spans="1:11" ht="25.5" customHeight="1">
      <c r="A25" s="59" t="s">
        <v>81</v>
      </c>
      <c r="B25" s="60">
        <v>117</v>
      </c>
      <c r="C25" s="60">
        <v>27</v>
      </c>
      <c r="D25" s="61">
        <v>49</v>
      </c>
      <c r="E25" s="62">
        <v>10</v>
      </c>
      <c r="F25" s="61">
        <v>3</v>
      </c>
      <c r="G25" s="62">
        <v>5</v>
      </c>
      <c r="H25" s="61">
        <v>8</v>
      </c>
      <c r="I25" s="62">
        <v>1</v>
      </c>
      <c r="J25" s="58">
        <f t="shared" si="0"/>
        <v>57</v>
      </c>
      <c r="K25" s="256">
        <f t="shared" si="1"/>
        <v>11</v>
      </c>
    </row>
    <row r="26" spans="1:11" ht="29.25" customHeight="1">
      <c r="A26" s="59" t="s">
        <v>82</v>
      </c>
      <c r="B26" s="60">
        <v>30</v>
      </c>
      <c r="C26" s="60">
        <v>6</v>
      </c>
      <c r="D26" s="61">
        <v>13</v>
      </c>
      <c r="E26" s="62">
        <v>4</v>
      </c>
      <c r="F26" s="61">
        <v>1</v>
      </c>
      <c r="G26" s="62">
        <v>0</v>
      </c>
      <c r="H26" s="62">
        <v>3</v>
      </c>
      <c r="I26" s="62">
        <v>0</v>
      </c>
      <c r="J26" s="58">
        <f t="shared" si="0"/>
        <v>13</v>
      </c>
      <c r="K26" s="256">
        <f t="shared" si="1"/>
        <v>2</v>
      </c>
    </row>
    <row r="27" spans="1:11" ht="23.25">
      <c r="A27" s="59" t="s">
        <v>83</v>
      </c>
      <c r="B27" s="60">
        <v>29</v>
      </c>
      <c r="C27" s="60">
        <v>7</v>
      </c>
      <c r="D27" s="61">
        <v>12</v>
      </c>
      <c r="E27" s="62">
        <v>2</v>
      </c>
      <c r="F27" s="61">
        <v>5</v>
      </c>
      <c r="G27" s="62">
        <v>3</v>
      </c>
      <c r="H27" s="61">
        <v>3</v>
      </c>
      <c r="I27" s="62">
        <v>1</v>
      </c>
      <c r="J27" s="58">
        <f t="shared" si="0"/>
        <v>9</v>
      </c>
      <c r="K27" s="256">
        <f t="shared" si="1"/>
        <v>1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56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48">
        <v>0</v>
      </c>
      <c r="J29" s="209">
        <f>B29-(D29+F29+H29)</f>
        <v>0</v>
      </c>
      <c r="K29" s="249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&amp;L17.05.2013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">
      <selection activeCell="L10" sqref="L10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22" t="s">
        <v>394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45" t="s">
        <v>86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59" t="s">
        <v>87</v>
      </c>
      <c r="B6" s="361" t="s">
        <v>59</v>
      </c>
      <c r="C6" s="362"/>
      <c r="D6" s="363" t="s">
        <v>60</v>
      </c>
      <c r="E6" s="362"/>
      <c r="F6" s="363" t="s">
        <v>61</v>
      </c>
      <c r="G6" s="362"/>
      <c r="H6" s="363" t="s">
        <v>62</v>
      </c>
      <c r="I6" s="362"/>
      <c r="J6" s="363" t="s">
        <v>63</v>
      </c>
      <c r="K6" s="365"/>
    </row>
    <row r="7" spans="1:11" ht="15.75" customHeight="1" thickBot="1">
      <c r="A7" s="36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00">
        <f>SUM(B9,B10,B11,B12,B13,B14,B15,B16,B17,B18,B19,B20,B21,B22,B23,B24,B25,B26,B27,B28,B29)</f>
        <v>6199</v>
      </c>
      <c r="C8" s="200">
        <v>1326</v>
      </c>
      <c r="D8" s="72">
        <f aca="true" t="shared" si="0" ref="D8:K8">SUM(D9,D10,D11,D12,D13,D14,D15,D16,D17,D18,D19,D20,D21,D22,D23,D24,D25,D26,D27,D28,D29)</f>
        <v>1989</v>
      </c>
      <c r="E8" s="72">
        <f t="shared" si="0"/>
        <v>462</v>
      </c>
      <c r="F8" s="72">
        <f t="shared" si="0"/>
        <v>722</v>
      </c>
      <c r="G8" s="72">
        <f t="shared" si="0"/>
        <v>174</v>
      </c>
      <c r="H8" s="72">
        <f t="shared" si="0"/>
        <v>255</v>
      </c>
      <c r="I8" s="72">
        <f t="shared" si="0"/>
        <v>64</v>
      </c>
      <c r="J8" s="200">
        <f>SUM(J9,J10,J11,J12,J13,J14,J15,J16,J17,J18,J19,J20,J21,J22,J23,J24,J25,J26,J27,J28,J29)</f>
        <v>3233</v>
      </c>
      <c r="K8" s="200">
        <f t="shared" si="0"/>
        <v>626</v>
      </c>
    </row>
    <row r="9" spans="1:11" ht="29.25" customHeight="1">
      <c r="A9" s="73" t="s">
        <v>65</v>
      </c>
      <c r="B9" s="74">
        <v>33</v>
      </c>
      <c r="C9" s="74">
        <v>7</v>
      </c>
      <c r="D9" s="75">
        <v>2</v>
      </c>
      <c r="E9" s="76">
        <v>0</v>
      </c>
      <c r="F9" s="75">
        <v>2</v>
      </c>
      <c r="G9" s="76">
        <v>2</v>
      </c>
      <c r="H9" s="75">
        <v>2</v>
      </c>
      <c r="I9" s="76">
        <v>0</v>
      </c>
      <c r="J9" s="251">
        <f>B9-(D9+F9+H9)</f>
        <v>27</v>
      </c>
      <c r="K9" s="256">
        <f>C9-(E9+G9+I9)</f>
        <v>5</v>
      </c>
    </row>
    <row r="10" spans="1:11" ht="23.25">
      <c r="A10" s="59" t="s">
        <v>66</v>
      </c>
      <c r="B10" s="60">
        <v>11</v>
      </c>
      <c r="C10" s="60">
        <v>2</v>
      </c>
      <c r="D10" s="61">
        <v>1</v>
      </c>
      <c r="E10" s="62">
        <v>1</v>
      </c>
      <c r="F10" s="61">
        <v>0</v>
      </c>
      <c r="G10" s="62">
        <v>0</v>
      </c>
      <c r="H10" s="61">
        <v>0</v>
      </c>
      <c r="I10" s="62">
        <v>0</v>
      </c>
      <c r="J10" s="251">
        <f>B10-(D10+F10+H10)</f>
        <v>10</v>
      </c>
      <c r="K10" s="256">
        <f>C10-(E10+G10+I10)</f>
        <v>1</v>
      </c>
    </row>
    <row r="11" spans="1:11" ht="15">
      <c r="A11" s="59" t="s">
        <v>67</v>
      </c>
      <c r="B11" s="60">
        <v>724</v>
      </c>
      <c r="C11" s="60">
        <v>111</v>
      </c>
      <c r="D11" s="61">
        <v>259</v>
      </c>
      <c r="E11" s="62">
        <v>43</v>
      </c>
      <c r="F11" s="61">
        <v>52</v>
      </c>
      <c r="G11" s="62">
        <v>12</v>
      </c>
      <c r="H11" s="61">
        <v>22</v>
      </c>
      <c r="I11" s="62">
        <v>6</v>
      </c>
      <c r="J11" s="251">
        <f aca="true" t="shared" si="1" ref="J11:J27">B11-(D11+F11+H11)</f>
        <v>391</v>
      </c>
      <c r="K11" s="256">
        <f aca="true" t="shared" si="2" ref="K11:K27">C11-(E11+G11+I11)</f>
        <v>50</v>
      </c>
    </row>
    <row r="12" spans="1:11" ht="36.75" customHeight="1">
      <c r="A12" s="59" t="s">
        <v>68</v>
      </c>
      <c r="B12" s="60">
        <v>1</v>
      </c>
      <c r="C12" s="60">
        <v>1</v>
      </c>
      <c r="D12" s="61">
        <v>0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251">
        <f t="shared" si="1"/>
        <v>1</v>
      </c>
      <c r="K12" s="256">
        <f t="shared" si="2"/>
        <v>1</v>
      </c>
    </row>
    <row r="13" spans="1:11" ht="38.25" customHeight="1">
      <c r="A13" s="59" t="s">
        <v>69</v>
      </c>
      <c r="B13" s="60">
        <v>5</v>
      </c>
      <c r="C13" s="60">
        <v>0</v>
      </c>
      <c r="D13" s="61">
        <v>2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251">
        <f t="shared" si="1"/>
        <v>3</v>
      </c>
      <c r="K13" s="256">
        <f t="shared" si="2"/>
        <v>0</v>
      </c>
    </row>
    <row r="14" spans="1:11" ht="15">
      <c r="A14" s="59" t="s">
        <v>70</v>
      </c>
      <c r="B14" s="60">
        <v>1153</v>
      </c>
      <c r="C14" s="60">
        <v>167</v>
      </c>
      <c r="D14" s="61">
        <v>326</v>
      </c>
      <c r="E14" s="62">
        <v>62</v>
      </c>
      <c r="F14" s="61">
        <v>114</v>
      </c>
      <c r="G14" s="62">
        <v>22</v>
      </c>
      <c r="H14" s="61">
        <v>52</v>
      </c>
      <c r="I14" s="62">
        <v>9</v>
      </c>
      <c r="J14" s="251">
        <f t="shared" si="1"/>
        <v>661</v>
      </c>
      <c r="K14" s="256">
        <f t="shared" si="2"/>
        <v>74</v>
      </c>
    </row>
    <row r="15" spans="1:11" ht="47.25" customHeight="1">
      <c r="A15" s="59" t="s">
        <v>71</v>
      </c>
      <c r="B15" s="60">
        <v>2379</v>
      </c>
      <c r="C15" s="60">
        <v>644</v>
      </c>
      <c r="D15" s="61">
        <v>644</v>
      </c>
      <c r="E15" s="62">
        <v>165</v>
      </c>
      <c r="F15" s="61">
        <v>294</v>
      </c>
      <c r="G15" s="62">
        <v>83</v>
      </c>
      <c r="H15" s="61">
        <v>100</v>
      </c>
      <c r="I15" s="62">
        <v>26</v>
      </c>
      <c r="J15" s="251">
        <f t="shared" si="1"/>
        <v>1341</v>
      </c>
      <c r="K15" s="256">
        <f t="shared" si="2"/>
        <v>370</v>
      </c>
    </row>
    <row r="16" spans="1:11" ht="19.5" customHeight="1">
      <c r="A16" s="59" t="s">
        <v>72</v>
      </c>
      <c r="B16" s="60">
        <v>465</v>
      </c>
      <c r="C16" s="60">
        <v>109</v>
      </c>
      <c r="D16" s="61">
        <v>345</v>
      </c>
      <c r="E16" s="62">
        <v>77</v>
      </c>
      <c r="F16" s="61">
        <v>14</v>
      </c>
      <c r="G16" s="62">
        <v>9</v>
      </c>
      <c r="H16" s="61">
        <v>9</v>
      </c>
      <c r="I16" s="62">
        <v>3</v>
      </c>
      <c r="J16" s="251">
        <f t="shared" si="1"/>
        <v>97</v>
      </c>
      <c r="K16" s="256">
        <f t="shared" si="2"/>
        <v>20</v>
      </c>
    </row>
    <row r="17" spans="1:11" ht="26.25" customHeight="1">
      <c r="A17" s="59" t="s">
        <v>73</v>
      </c>
      <c r="B17" s="57">
        <v>447</v>
      </c>
      <c r="C17" s="60">
        <v>95</v>
      </c>
      <c r="D17" s="61">
        <v>120</v>
      </c>
      <c r="E17" s="62">
        <v>39</v>
      </c>
      <c r="F17" s="61">
        <v>76</v>
      </c>
      <c r="G17" s="62">
        <v>13</v>
      </c>
      <c r="H17" s="61">
        <v>8</v>
      </c>
      <c r="I17" s="62">
        <v>6</v>
      </c>
      <c r="J17" s="251">
        <f t="shared" si="1"/>
        <v>243</v>
      </c>
      <c r="K17" s="256">
        <f t="shared" si="2"/>
        <v>37</v>
      </c>
    </row>
    <row r="18" spans="1:11" ht="15">
      <c r="A18" s="59" t="s">
        <v>74</v>
      </c>
      <c r="B18" s="60">
        <v>107</v>
      </c>
      <c r="C18" s="60">
        <v>19</v>
      </c>
      <c r="D18" s="61">
        <v>59</v>
      </c>
      <c r="E18" s="62">
        <v>11</v>
      </c>
      <c r="F18" s="61">
        <v>25</v>
      </c>
      <c r="G18" s="62">
        <v>4</v>
      </c>
      <c r="H18" s="61">
        <v>4</v>
      </c>
      <c r="I18" s="62">
        <v>2</v>
      </c>
      <c r="J18" s="251">
        <f t="shared" si="1"/>
        <v>19</v>
      </c>
      <c r="K18" s="256">
        <f t="shared" si="2"/>
        <v>2</v>
      </c>
    </row>
    <row r="19" spans="1:11" ht="27.75" customHeight="1">
      <c r="A19" s="59" t="s">
        <v>75</v>
      </c>
      <c r="B19" s="60">
        <v>21</v>
      </c>
      <c r="C19" s="60">
        <v>35</v>
      </c>
      <c r="D19" s="61">
        <v>7</v>
      </c>
      <c r="E19" s="62">
        <v>9</v>
      </c>
      <c r="F19" s="61">
        <v>0</v>
      </c>
      <c r="G19" s="62">
        <v>5</v>
      </c>
      <c r="H19" s="61">
        <v>2</v>
      </c>
      <c r="I19" s="62">
        <v>3</v>
      </c>
      <c r="J19" s="251">
        <f t="shared" si="1"/>
        <v>12</v>
      </c>
      <c r="K19" s="256">
        <f t="shared" si="2"/>
        <v>18</v>
      </c>
    </row>
    <row r="20" spans="1:11" ht="25.5" customHeight="1">
      <c r="A20" s="59" t="s">
        <v>76</v>
      </c>
      <c r="B20" s="60">
        <v>132</v>
      </c>
      <c r="C20" s="60">
        <v>34</v>
      </c>
      <c r="D20" s="61">
        <v>37</v>
      </c>
      <c r="E20" s="62">
        <v>20</v>
      </c>
      <c r="F20" s="61">
        <v>14</v>
      </c>
      <c r="G20" s="62">
        <v>5</v>
      </c>
      <c r="H20" s="61">
        <v>18</v>
      </c>
      <c r="I20" s="62">
        <v>2</v>
      </c>
      <c r="J20" s="251">
        <f t="shared" si="1"/>
        <v>63</v>
      </c>
      <c r="K20" s="256">
        <f t="shared" si="2"/>
        <v>7</v>
      </c>
    </row>
    <row r="21" spans="1:11" ht="26.25" customHeight="1">
      <c r="A21" s="59" t="s">
        <v>77</v>
      </c>
      <c r="B21" s="60">
        <v>319</v>
      </c>
      <c r="C21" s="60">
        <v>44</v>
      </c>
      <c r="D21" s="61">
        <v>102</v>
      </c>
      <c r="E21" s="62">
        <v>18</v>
      </c>
      <c r="F21" s="61">
        <v>51</v>
      </c>
      <c r="G21" s="62">
        <v>7</v>
      </c>
      <c r="H21" s="61">
        <v>17</v>
      </c>
      <c r="I21" s="62">
        <v>2</v>
      </c>
      <c r="J21" s="251">
        <f t="shared" si="1"/>
        <v>149</v>
      </c>
      <c r="K21" s="256">
        <f t="shared" si="2"/>
        <v>17</v>
      </c>
    </row>
    <row r="22" spans="1:11" ht="28.5" customHeight="1">
      <c r="A22" s="59" t="s">
        <v>78</v>
      </c>
      <c r="B22" s="60">
        <v>134</v>
      </c>
      <c r="C22" s="60">
        <v>13</v>
      </c>
      <c r="D22" s="61">
        <v>34</v>
      </c>
      <c r="E22" s="62">
        <v>6</v>
      </c>
      <c r="F22" s="61">
        <v>18</v>
      </c>
      <c r="G22" s="62">
        <v>4</v>
      </c>
      <c r="H22" s="61">
        <v>7</v>
      </c>
      <c r="I22" s="62">
        <v>0</v>
      </c>
      <c r="J22" s="251">
        <f t="shared" si="1"/>
        <v>75</v>
      </c>
      <c r="K22" s="256">
        <f t="shared" si="2"/>
        <v>3</v>
      </c>
    </row>
    <row r="23" spans="1:11" ht="34.5">
      <c r="A23" s="59" t="s">
        <v>79</v>
      </c>
      <c r="B23" s="60">
        <v>0</v>
      </c>
      <c r="C23" s="60">
        <v>3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251">
        <f t="shared" si="1"/>
        <v>0</v>
      </c>
      <c r="K23" s="256">
        <f t="shared" si="2"/>
        <v>3</v>
      </c>
    </row>
    <row r="24" spans="1:11" ht="15">
      <c r="A24" s="59" t="s">
        <v>80</v>
      </c>
      <c r="B24" s="60">
        <v>82</v>
      </c>
      <c r="C24" s="60">
        <v>9</v>
      </c>
      <c r="D24" s="61">
        <v>18</v>
      </c>
      <c r="E24" s="62">
        <v>1</v>
      </c>
      <c r="F24" s="61">
        <v>9</v>
      </c>
      <c r="G24" s="62">
        <v>2</v>
      </c>
      <c r="H24" s="61">
        <v>9</v>
      </c>
      <c r="I24" s="62">
        <v>1</v>
      </c>
      <c r="J24" s="251">
        <f t="shared" si="1"/>
        <v>46</v>
      </c>
      <c r="K24" s="256">
        <f t="shared" si="2"/>
        <v>5</v>
      </c>
    </row>
    <row r="25" spans="1:11" ht="25.5" customHeight="1">
      <c r="A25" s="59" t="s">
        <v>81</v>
      </c>
      <c r="B25" s="60">
        <v>21</v>
      </c>
      <c r="C25" s="60">
        <v>3</v>
      </c>
      <c r="D25" s="61">
        <v>1</v>
      </c>
      <c r="E25" s="62">
        <v>0</v>
      </c>
      <c r="F25" s="61">
        <v>4</v>
      </c>
      <c r="G25" s="62">
        <v>0</v>
      </c>
      <c r="H25" s="61">
        <v>1</v>
      </c>
      <c r="I25" s="62">
        <v>0</v>
      </c>
      <c r="J25" s="251">
        <f t="shared" si="1"/>
        <v>15</v>
      </c>
      <c r="K25" s="256">
        <f t="shared" si="2"/>
        <v>3</v>
      </c>
    </row>
    <row r="26" spans="1:11" ht="30.75" customHeight="1">
      <c r="A26" s="59" t="s">
        <v>82</v>
      </c>
      <c r="B26" s="60">
        <v>49</v>
      </c>
      <c r="C26" s="60">
        <v>12</v>
      </c>
      <c r="D26" s="61">
        <v>15</v>
      </c>
      <c r="E26" s="62">
        <v>4</v>
      </c>
      <c r="F26" s="61">
        <v>5</v>
      </c>
      <c r="G26" s="62">
        <v>2</v>
      </c>
      <c r="H26" s="62">
        <v>2</v>
      </c>
      <c r="I26" s="62">
        <v>1</v>
      </c>
      <c r="J26" s="251">
        <f t="shared" si="1"/>
        <v>27</v>
      </c>
      <c r="K26" s="256">
        <f t="shared" si="2"/>
        <v>5</v>
      </c>
    </row>
    <row r="27" spans="1:11" ht="21" customHeight="1">
      <c r="A27" s="59" t="s">
        <v>83</v>
      </c>
      <c r="B27" s="60">
        <v>116</v>
      </c>
      <c r="C27" s="60">
        <v>18</v>
      </c>
      <c r="D27" s="61">
        <v>17</v>
      </c>
      <c r="E27" s="62">
        <v>6</v>
      </c>
      <c r="F27" s="61">
        <v>44</v>
      </c>
      <c r="G27" s="62">
        <v>4</v>
      </c>
      <c r="H27" s="61">
        <v>2</v>
      </c>
      <c r="I27" s="62">
        <v>3</v>
      </c>
      <c r="J27" s="251">
        <f t="shared" si="1"/>
        <v>53</v>
      </c>
      <c r="K27" s="256">
        <f t="shared" si="2"/>
        <v>5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51">
        <f>B28-(D28+F28+H28)</f>
        <v>0</v>
      </c>
      <c r="K28" s="256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9">
        <v>0</v>
      </c>
      <c r="K29" s="249">
        <v>0</v>
      </c>
    </row>
    <row r="30" spans="1:11" ht="15">
      <c r="A30" s="364" t="s">
        <v>18</v>
      </c>
      <c r="B30" s="364"/>
      <c r="C30" s="364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&amp;L17.05.2013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25">
      <selection activeCell="K11" sqref="K1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49" max="149" width="21.00390625" style="0" customWidth="1"/>
    <col min="150" max="150" width="7.00390625" style="0" bestFit="1" customWidth="1"/>
    <col min="151" max="151" width="8.140625" style="0" customWidth="1"/>
    <col min="152" max="152" width="7.00390625" style="0" bestFit="1" customWidth="1"/>
    <col min="153" max="153" width="8.57421875" style="0" customWidth="1"/>
    <col min="154" max="154" width="7.00390625" style="0" bestFit="1" customWidth="1"/>
    <col min="155" max="155" width="8.140625" style="0" customWidth="1"/>
    <col min="156" max="156" width="7.7109375" style="0" bestFit="1" customWidth="1"/>
    <col min="157" max="157" width="8.140625" style="0" bestFit="1" customWidth="1"/>
    <col min="158" max="158" width="7.7109375" style="0" bestFit="1" customWidth="1"/>
    <col min="159" max="159" width="17.8515625" style="0" bestFit="1" customWidth="1"/>
  </cols>
  <sheetData>
    <row r="2" spans="1:10" ht="15.75" customHeight="1" thickBot="1">
      <c r="A2" s="366" t="s">
        <v>394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67" t="s">
        <v>253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59" t="s">
        <v>254</v>
      </c>
      <c r="B6" s="368" t="s">
        <v>395</v>
      </c>
      <c r="C6" s="369"/>
      <c r="D6" s="369"/>
      <c r="E6" s="370"/>
      <c r="F6" s="363" t="s">
        <v>396</v>
      </c>
      <c r="G6" s="371"/>
      <c r="H6" s="371"/>
      <c r="I6" s="362"/>
      <c r="J6" s="49"/>
    </row>
    <row r="7" spans="1:10" ht="15.75" customHeight="1" thickBot="1">
      <c r="A7" s="360"/>
      <c r="B7" s="372" t="s">
        <v>255</v>
      </c>
      <c r="C7" s="373"/>
      <c r="D7" s="372" t="s">
        <v>256</v>
      </c>
      <c r="E7" s="373"/>
      <c r="F7" s="372" t="s">
        <v>255</v>
      </c>
      <c r="G7" s="373"/>
      <c r="H7" s="372" t="s">
        <v>256</v>
      </c>
      <c r="I7" s="373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9" t="s">
        <v>8</v>
      </c>
      <c r="I8" s="130" t="s">
        <v>17</v>
      </c>
      <c r="J8" s="49"/>
    </row>
    <row r="9" spans="1:10" ht="23.25">
      <c r="A9" s="73" t="s">
        <v>65</v>
      </c>
      <c r="B9" s="76">
        <v>86</v>
      </c>
      <c r="C9" s="76">
        <v>21</v>
      </c>
      <c r="D9" s="75">
        <v>33</v>
      </c>
      <c r="E9" s="76">
        <v>7</v>
      </c>
      <c r="F9" s="75">
        <v>344</v>
      </c>
      <c r="G9" s="76">
        <v>87</v>
      </c>
      <c r="H9" s="61">
        <v>143</v>
      </c>
      <c r="I9" s="131">
        <v>40</v>
      </c>
      <c r="J9" s="49"/>
    </row>
    <row r="10" spans="1:10" ht="23.25">
      <c r="A10" s="59" t="s">
        <v>66</v>
      </c>
      <c r="B10" s="62">
        <v>54</v>
      </c>
      <c r="C10" s="62">
        <v>4</v>
      </c>
      <c r="D10" s="61">
        <v>11</v>
      </c>
      <c r="E10" s="62">
        <v>2</v>
      </c>
      <c r="F10" s="61">
        <v>196</v>
      </c>
      <c r="G10" s="62">
        <v>42</v>
      </c>
      <c r="H10" s="61">
        <v>33</v>
      </c>
      <c r="I10" s="131">
        <v>21</v>
      </c>
      <c r="J10" s="49"/>
    </row>
    <row r="11" spans="1:10" ht="15">
      <c r="A11" s="59" t="s">
        <v>67</v>
      </c>
      <c r="B11" s="62">
        <v>714</v>
      </c>
      <c r="C11" s="62">
        <v>173</v>
      </c>
      <c r="D11" s="61">
        <v>724</v>
      </c>
      <c r="E11" s="62">
        <v>111</v>
      </c>
      <c r="F11" s="61">
        <v>2650</v>
      </c>
      <c r="G11" s="62">
        <v>1063</v>
      </c>
      <c r="H11" s="61">
        <v>2808</v>
      </c>
      <c r="I11" s="131">
        <v>721</v>
      </c>
      <c r="J11" s="49"/>
    </row>
    <row r="12" spans="1:10" ht="34.5">
      <c r="A12" s="59" t="s">
        <v>68</v>
      </c>
      <c r="B12" s="62">
        <v>42</v>
      </c>
      <c r="C12" s="62">
        <v>21</v>
      </c>
      <c r="D12" s="61">
        <v>1</v>
      </c>
      <c r="E12" s="62">
        <v>1</v>
      </c>
      <c r="F12" s="61">
        <v>213</v>
      </c>
      <c r="G12" s="62">
        <v>68</v>
      </c>
      <c r="H12" s="61">
        <v>15</v>
      </c>
      <c r="I12" s="131">
        <v>5</v>
      </c>
      <c r="J12" s="49"/>
    </row>
    <row r="13" spans="1:10" ht="34.5">
      <c r="A13" s="59" t="s">
        <v>69</v>
      </c>
      <c r="B13" s="62">
        <v>23</v>
      </c>
      <c r="C13" s="62">
        <v>1</v>
      </c>
      <c r="D13" s="61">
        <v>5</v>
      </c>
      <c r="E13" s="62">
        <v>0</v>
      </c>
      <c r="F13" s="61">
        <v>74</v>
      </c>
      <c r="G13" s="62">
        <v>12</v>
      </c>
      <c r="H13" s="61">
        <v>29</v>
      </c>
      <c r="I13" s="131">
        <v>3</v>
      </c>
      <c r="J13" s="49"/>
    </row>
    <row r="14" spans="1:10" ht="15">
      <c r="A14" s="59" t="s">
        <v>70</v>
      </c>
      <c r="B14" s="62">
        <v>732</v>
      </c>
      <c r="C14" s="62">
        <v>185</v>
      </c>
      <c r="D14" s="61">
        <v>1153</v>
      </c>
      <c r="E14" s="62">
        <v>167</v>
      </c>
      <c r="F14" s="61">
        <v>2889</v>
      </c>
      <c r="G14" s="62">
        <v>1217</v>
      </c>
      <c r="H14" s="61">
        <v>4153</v>
      </c>
      <c r="I14" s="131">
        <v>1034</v>
      </c>
      <c r="J14" s="49"/>
    </row>
    <row r="15" spans="1:10" ht="45.75">
      <c r="A15" s="59" t="s">
        <v>71</v>
      </c>
      <c r="B15" s="62">
        <v>1147</v>
      </c>
      <c r="C15" s="62">
        <v>367</v>
      </c>
      <c r="D15" s="61">
        <v>2379</v>
      </c>
      <c r="E15" s="62">
        <v>644</v>
      </c>
      <c r="F15" s="61">
        <v>4813</v>
      </c>
      <c r="G15" s="62">
        <v>2230</v>
      </c>
      <c r="H15" s="61">
        <v>9096</v>
      </c>
      <c r="I15" s="131">
        <v>3762</v>
      </c>
      <c r="J15" s="49"/>
    </row>
    <row r="16" spans="1:10" ht="15">
      <c r="A16" s="59" t="s">
        <v>72</v>
      </c>
      <c r="B16" s="62">
        <v>208</v>
      </c>
      <c r="C16" s="62">
        <v>42</v>
      </c>
      <c r="D16" s="61">
        <v>465</v>
      </c>
      <c r="E16" s="62">
        <v>109</v>
      </c>
      <c r="F16" s="61">
        <v>814</v>
      </c>
      <c r="G16" s="62">
        <v>307</v>
      </c>
      <c r="H16" s="61">
        <v>1943</v>
      </c>
      <c r="I16" s="131">
        <v>466</v>
      </c>
      <c r="J16" s="49"/>
    </row>
    <row r="17" spans="1:10" ht="23.25">
      <c r="A17" s="59" t="s">
        <v>73</v>
      </c>
      <c r="B17" s="62">
        <v>203</v>
      </c>
      <c r="C17" s="62">
        <v>31</v>
      </c>
      <c r="D17" s="61">
        <v>447</v>
      </c>
      <c r="E17" s="62">
        <v>95</v>
      </c>
      <c r="F17" s="61">
        <v>793</v>
      </c>
      <c r="G17" s="62">
        <v>147</v>
      </c>
      <c r="H17" s="61">
        <v>1629</v>
      </c>
      <c r="I17" s="131">
        <v>452</v>
      </c>
      <c r="J17" s="49"/>
    </row>
    <row r="18" spans="1:10" ht="15">
      <c r="A18" s="59" t="s">
        <v>74</v>
      </c>
      <c r="B18" s="62">
        <v>233</v>
      </c>
      <c r="C18" s="62">
        <v>25</v>
      </c>
      <c r="D18" s="61">
        <v>107</v>
      </c>
      <c r="E18" s="62">
        <v>19</v>
      </c>
      <c r="F18" s="61">
        <v>708</v>
      </c>
      <c r="G18" s="62">
        <v>154</v>
      </c>
      <c r="H18" s="61">
        <v>398</v>
      </c>
      <c r="I18" s="131">
        <v>110</v>
      </c>
      <c r="J18" s="49"/>
    </row>
    <row r="19" spans="1:10" ht="23.25">
      <c r="A19" s="59" t="s">
        <v>75</v>
      </c>
      <c r="B19" s="62">
        <v>82</v>
      </c>
      <c r="C19" s="62">
        <v>17</v>
      </c>
      <c r="D19" s="61">
        <v>21</v>
      </c>
      <c r="E19" s="62">
        <v>35</v>
      </c>
      <c r="F19" s="61">
        <v>279</v>
      </c>
      <c r="G19" s="62">
        <v>92</v>
      </c>
      <c r="H19" s="61">
        <v>123</v>
      </c>
      <c r="I19" s="131">
        <v>152</v>
      </c>
      <c r="J19" s="49"/>
    </row>
    <row r="20" spans="1:10" ht="18" customHeight="1">
      <c r="A20" s="59" t="s">
        <v>76</v>
      </c>
      <c r="B20" s="62">
        <v>74</v>
      </c>
      <c r="C20" s="62">
        <v>22</v>
      </c>
      <c r="D20" s="61">
        <v>132</v>
      </c>
      <c r="E20" s="62">
        <v>34</v>
      </c>
      <c r="F20" s="61">
        <v>310</v>
      </c>
      <c r="G20" s="62">
        <v>103</v>
      </c>
      <c r="H20" s="61">
        <v>442</v>
      </c>
      <c r="I20" s="131">
        <v>206</v>
      </c>
      <c r="J20" s="49"/>
    </row>
    <row r="21" spans="1:10" ht="23.25">
      <c r="A21" s="59" t="s">
        <v>77</v>
      </c>
      <c r="B21" s="62">
        <v>520</v>
      </c>
      <c r="C21" s="62">
        <v>84</v>
      </c>
      <c r="D21" s="61">
        <v>319</v>
      </c>
      <c r="E21" s="62">
        <v>44</v>
      </c>
      <c r="F21" s="61">
        <v>1772</v>
      </c>
      <c r="G21" s="62">
        <v>442</v>
      </c>
      <c r="H21" s="61">
        <v>1023</v>
      </c>
      <c r="I21" s="131">
        <v>243</v>
      </c>
      <c r="J21" s="49"/>
    </row>
    <row r="22" spans="1:10" ht="23.25">
      <c r="A22" s="59" t="s">
        <v>78</v>
      </c>
      <c r="B22" s="62">
        <v>175</v>
      </c>
      <c r="C22" s="62">
        <v>45</v>
      </c>
      <c r="D22" s="61">
        <v>134</v>
      </c>
      <c r="E22" s="62">
        <v>13</v>
      </c>
      <c r="F22" s="61">
        <v>717</v>
      </c>
      <c r="G22" s="62">
        <v>187</v>
      </c>
      <c r="H22" s="61">
        <v>470</v>
      </c>
      <c r="I22" s="131">
        <v>88</v>
      </c>
      <c r="J22" s="49"/>
    </row>
    <row r="23" spans="1:10" ht="34.5">
      <c r="A23" s="59" t="s">
        <v>79</v>
      </c>
      <c r="B23" s="62">
        <v>13</v>
      </c>
      <c r="C23" s="62">
        <v>3</v>
      </c>
      <c r="D23" s="61">
        <v>0</v>
      </c>
      <c r="E23" s="61">
        <v>3</v>
      </c>
      <c r="F23" s="61">
        <v>32</v>
      </c>
      <c r="G23" s="61">
        <v>11</v>
      </c>
      <c r="H23" s="61">
        <v>6</v>
      </c>
      <c r="I23" s="131">
        <v>5</v>
      </c>
      <c r="J23" s="49"/>
    </row>
    <row r="24" spans="1:10" ht="15">
      <c r="A24" s="59" t="s">
        <v>80</v>
      </c>
      <c r="B24" s="62">
        <v>94</v>
      </c>
      <c r="C24" s="62">
        <v>12</v>
      </c>
      <c r="D24" s="61">
        <v>82</v>
      </c>
      <c r="E24" s="62">
        <v>9</v>
      </c>
      <c r="F24" s="61">
        <v>390</v>
      </c>
      <c r="G24" s="62">
        <v>94</v>
      </c>
      <c r="H24" s="61">
        <v>278</v>
      </c>
      <c r="I24" s="131">
        <v>52</v>
      </c>
      <c r="J24" s="49"/>
    </row>
    <row r="25" spans="1:10" ht="23.25">
      <c r="A25" s="59" t="s">
        <v>81</v>
      </c>
      <c r="B25" s="62">
        <v>117</v>
      </c>
      <c r="C25" s="62">
        <v>27</v>
      </c>
      <c r="D25" s="61">
        <v>21</v>
      </c>
      <c r="E25" s="62">
        <v>3</v>
      </c>
      <c r="F25" s="61">
        <v>423</v>
      </c>
      <c r="G25" s="62">
        <v>164</v>
      </c>
      <c r="H25" s="61">
        <v>61</v>
      </c>
      <c r="I25" s="131">
        <v>32</v>
      </c>
      <c r="J25" s="49"/>
    </row>
    <row r="26" spans="1:10" ht="23.25">
      <c r="A26" s="59" t="s">
        <v>82</v>
      </c>
      <c r="B26" s="62">
        <v>30</v>
      </c>
      <c r="C26" s="62">
        <v>6</v>
      </c>
      <c r="D26" s="61">
        <v>49</v>
      </c>
      <c r="E26" s="62">
        <v>12</v>
      </c>
      <c r="F26" s="61">
        <v>120</v>
      </c>
      <c r="G26" s="62">
        <v>45</v>
      </c>
      <c r="H26" s="61">
        <v>160</v>
      </c>
      <c r="I26" s="131">
        <v>59</v>
      </c>
      <c r="J26" s="49"/>
    </row>
    <row r="27" spans="1:10" ht="15">
      <c r="A27" s="59" t="s">
        <v>83</v>
      </c>
      <c r="B27" s="62">
        <v>29</v>
      </c>
      <c r="C27" s="62">
        <v>7</v>
      </c>
      <c r="D27" s="61">
        <v>116</v>
      </c>
      <c r="E27" s="62">
        <v>18</v>
      </c>
      <c r="F27" s="61">
        <v>125</v>
      </c>
      <c r="G27" s="62">
        <v>50</v>
      </c>
      <c r="H27" s="61">
        <v>402</v>
      </c>
      <c r="I27" s="131">
        <v>111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31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2">
        <v>0</v>
      </c>
      <c r="J29" s="49"/>
    </row>
    <row r="30" spans="1:10" ht="15.75" thickBot="1">
      <c r="A30" s="133" t="s">
        <v>32</v>
      </c>
      <c r="B30" s="134">
        <f>SUM(B9:B29)</f>
        <v>4576</v>
      </c>
      <c r="C30" s="134">
        <f aca="true" t="shared" si="0" ref="C30:I30">SUM(C9:C29)</f>
        <v>1093</v>
      </c>
      <c r="D30" s="134">
        <f t="shared" si="0"/>
        <v>6199</v>
      </c>
      <c r="E30" s="134">
        <f t="shared" si="0"/>
        <v>1326</v>
      </c>
      <c r="F30" s="134">
        <f t="shared" si="0"/>
        <v>17662</v>
      </c>
      <c r="G30" s="134">
        <f t="shared" si="0"/>
        <v>6515</v>
      </c>
      <c r="H30" s="134">
        <f t="shared" si="0"/>
        <v>23212</v>
      </c>
      <c r="I30" s="134">
        <f t="shared" si="0"/>
        <v>7562</v>
      </c>
      <c r="J30" s="49"/>
    </row>
    <row r="31" spans="1:10" ht="15">
      <c r="A31" s="135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&amp;L17.05.2013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15" sqref="B15"/>
    </sheetView>
  </sheetViews>
  <sheetFormatPr defaultColWidth="9.140625" defaultRowHeight="15"/>
  <cols>
    <col min="9" max="9" width="13.421875" style="0" customWidth="1"/>
    <col min="214" max="214" width="3.140625" style="0" customWidth="1"/>
  </cols>
  <sheetData>
    <row r="1" spans="1:9" ht="18.75" customHeight="1" thickBot="1">
      <c r="A1" s="322" t="s">
        <v>394</v>
      </c>
      <c r="B1" s="322"/>
      <c r="C1" s="322"/>
      <c r="D1" s="322"/>
      <c r="E1" s="322"/>
      <c r="F1" s="322"/>
      <c r="G1" s="322"/>
      <c r="H1" s="322"/>
      <c r="I1" s="322"/>
    </row>
    <row r="3" spans="1:9" ht="15.75">
      <c r="A3" s="345" t="s">
        <v>397</v>
      </c>
      <c r="B3" s="345"/>
      <c r="C3" s="345"/>
      <c r="D3" s="345"/>
      <c r="E3" s="345"/>
      <c r="F3" s="345"/>
      <c r="G3" s="345"/>
      <c r="H3" s="345"/>
      <c r="I3" s="345"/>
    </row>
    <row r="4" spans="1:9" ht="15.75" customHeight="1">
      <c r="A4" s="375" t="s">
        <v>88</v>
      </c>
      <c r="B4" s="375"/>
      <c r="C4" s="375"/>
      <c r="D4" s="375"/>
      <c r="E4" s="375"/>
      <c r="F4" s="375"/>
      <c r="G4" s="375"/>
      <c r="H4" s="375"/>
      <c r="I4" s="375"/>
    </row>
    <row r="5" spans="4:8" ht="18.75">
      <c r="D5" s="79"/>
      <c r="E5" s="79"/>
      <c r="F5" s="79"/>
      <c r="G5" s="79"/>
      <c r="H5" s="79"/>
    </row>
    <row r="6" spans="4:7" ht="22.5" customHeight="1">
      <c r="D6" s="376" t="s">
        <v>89</v>
      </c>
      <c r="E6" s="376"/>
      <c r="F6" s="312" t="s">
        <v>9</v>
      </c>
      <c r="G6" s="80" t="s">
        <v>90</v>
      </c>
    </row>
    <row r="7" spans="4:7" ht="15">
      <c r="D7" s="374" t="s">
        <v>91</v>
      </c>
      <c r="E7" s="374"/>
      <c r="F7" s="205">
        <v>2027</v>
      </c>
      <c r="G7" s="81">
        <f>F7/2922*100</f>
        <v>69.37029431895961</v>
      </c>
    </row>
    <row r="8" spans="4:7" ht="13.5" customHeight="1">
      <c r="D8" s="374" t="s">
        <v>92</v>
      </c>
      <c r="E8" s="374"/>
      <c r="F8" s="205">
        <v>67</v>
      </c>
      <c r="G8" s="81">
        <f aca="true" t="shared" si="0" ref="G8:G21">F8/2922*100</f>
        <v>2.292950034223135</v>
      </c>
    </row>
    <row r="9" spans="4:7" ht="13.5" customHeight="1">
      <c r="D9" s="374" t="s">
        <v>93</v>
      </c>
      <c r="E9" s="374"/>
      <c r="F9" s="205">
        <v>173</v>
      </c>
      <c r="G9" s="81">
        <f t="shared" si="0"/>
        <v>5.920602327173169</v>
      </c>
    </row>
    <row r="10" spans="4:7" ht="15.75" customHeight="1">
      <c r="D10" s="374" t="s">
        <v>94</v>
      </c>
      <c r="E10" s="374"/>
      <c r="F10" s="205">
        <v>72</v>
      </c>
      <c r="G10" s="81">
        <f t="shared" si="0"/>
        <v>2.4640657084188913</v>
      </c>
    </row>
    <row r="11" spans="4:7" ht="14.25" customHeight="1">
      <c r="D11" s="374" t="s">
        <v>95</v>
      </c>
      <c r="E11" s="374"/>
      <c r="F11" s="205">
        <v>60</v>
      </c>
      <c r="G11" s="81">
        <f t="shared" si="0"/>
        <v>2.0533880903490758</v>
      </c>
    </row>
    <row r="12" spans="4:7" ht="15" customHeight="1">
      <c r="D12" s="374" t="s">
        <v>96</v>
      </c>
      <c r="E12" s="374"/>
      <c r="F12" s="205">
        <v>52</v>
      </c>
      <c r="G12" s="81">
        <f t="shared" si="0"/>
        <v>1.7796030116358659</v>
      </c>
    </row>
    <row r="13" spans="4:7" ht="14.25" customHeight="1">
      <c r="D13" s="374" t="s">
        <v>97</v>
      </c>
      <c r="E13" s="374"/>
      <c r="F13" s="205">
        <v>145</v>
      </c>
      <c r="G13" s="81">
        <f t="shared" si="0"/>
        <v>4.962354551676933</v>
      </c>
    </row>
    <row r="14" spans="4:7" ht="16.5" customHeight="1">
      <c r="D14" s="374" t="s">
        <v>98</v>
      </c>
      <c r="E14" s="374"/>
      <c r="F14" s="205">
        <v>38</v>
      </c>
      <c r="G14" s="81">
        <f t="shared" si="0"/>
        <v>1.3004791238877482</v>
      </c>
    </row>
    <row r="15" spans="4:7" ht="16.5" customHeight="1">
      <c r="D15" s="374" t="s">
        <v>99</v>
      </c>
      <c r="E15" s="374"/>
      <c r="F15" s="205">
        <v>124</v>
      </c>
      <c r="G15" s="81">
        <f t="shared" si="0"/>
        <v>4.243668720054758</v>
      </c>
    </row>
    <row r="16" spans="4:7" ht="15.75" customHeight="1">
      <c r="D16" s="374" t="s">
        <v>100</v>
      </c>
      <c r="E16" s="374"/>
      <c r="F16" s="205">
        <v>25</v>
      </c>
      <c r="G16" s="81">
        <f t="shared" si="0"/>
        <v>0.8555783709787816</v>
      </c>
    </row>
    <row r="17" spans="4:7" ht="15.75" customHeight="1">
      <c r="D17" s="374" t="s">
        <v>101</v>
      </c>
      <c r="E17" s="374"/>
      <c r="F17" s="205">
        <v>36</v>
      </c>
      <c r="G17" s="81">
        <f t="shared" si="0"/>
        <v>1.2320328542094456</v>
      </c>
    </row>
    <row r="18" spans="4:7" ht="17.25" customHeight="1">
      <c r="D18" s="374" t="s">
        <v>102</v>
      </c>
      <c r="E18" s="374"/>
      <c r="F18" s="205">
        <v>24</v>
      </c>
      <c r="G18" s="81">
        <f t="shared" si="0"/>
        <v>0.8213552361396305</v>
      </c>
    </row>
    <row r="19" spans="4:7" ht="17.25" customHeight="1">
      <c r="D19" s="374" t="s">
        <v>103</v>
      </c>
      <c r="E19" s="374"/>
      <c r="F19" s="205">
        <v>14</v>
      </c>
      <c r="G19" s="81">
        <f t="shared" si="0"/>
        <v>0.4791238877481177</v>
      </c>
    </row>
    <row r="20" spans="4:7" ht="15.75" customHeight="1">
      <c r="D20" s="374" t="s">
        <v>104</v>
      </c>
      <c r="E20" s="374"/>
      <c r="F20" s="205">
        <v>65</v>
      </c>
      <c r="G20" s="81">
        <f t="shared" si="0"/>
        <v>2.2245037645448322</v>
      </c>
    </row>
    <row r="21" spans="4:7" ht="15">
      <c r="D21" s="378" t="s">
        <v>32</v>
      </c>
      <c r="E21" s="379"/>
      <c r="F21" s="206">
        <f>SUM(F7:F20)</f>
        <v>2922</v>
      </c>
      <c r="G21" s="303">
        <f t="shared" si="0"/>
        <v>100</v>
      </c>
    </row>
    <row r="22" ht="15.75" customHeight="1"/>
    <row r="23" spans="1:9" ht="15">
      <c r="A23" s="375" t="s">
        <v>105</v>
      </c>
      <c r="B23" s="375"/>
      <c r="C23" s="375"/>
      <c r="D23" s="375"/>
      <c r="E23" s="375"/>
      <c r="F23" s="375"/>
      <c r="G23" s="375"/>
      <c r="H23" s="375"/>
      <c r="I23" s="375"/>
    </row>
    <row r="24" ht="15.75" customHeight="1"/>
    <row r="25" spans="4:7" ht="30" customHeight="1">
      <c r="D25" s="376" t="s">
        <v>89</v>
      </c>
      <c r="E25" s="376"/>
      <c r="F25" s="204" t="s">
        <v>9</v>
      </c>
      <c r="G25" s="80" t="s">
        <v>90</v>
      </c>
    </row>
    <row r="26" spans="4:7" ht="15" customHeight="1">
      <c r="D26" s="377" t="s">
        <v>106</v>
      </c>
      <c r="E26" s="377"/>
      <c r="F26" s="203">
        <v>4421</v>
      </c>
      <c r="G26" s="81">
        <f>F26/14388*100</f>
        <v>30.726994717820403</v>
      </c>
    </row>
    <row r="27" spans="4:7" ht="15">
      <c r="D27" s="377" t="s">
        <v>107</v>
      </c>
      <c r="E27" s="377"/>
      <c r="F27" s="203">
        <v>1470</v>
      </c>
      <c r="G27" s="81">
        <f aca="true" t="shared" si="1" ref="G27:G47">F27/14388*100</f>
        <v>10.216847372810674</v>
      </c>
    </row>
    <row r="28" spans="4:7" ht="15">
      <c r="D28" s="377" t="s">
        <v>108</v>
      </c>
      <c r="E28" s="377"/>
      <c r="F28" s="203">
        <v>687</v>
      </c>
      <c r="G28" s="81">
        <f t="shared" si="1"/>
        <v>4.774812343619683</v>
      </c>
    </row>
    <row r="29" spans="4:7" ht="15">
      <c r="D29" s="377" t="s">
        <v>109</v>
      </c>
      <c r="E29" s="377"/>
      <c r="F29" s="203">
        <v>413</v>
      </c>
      <c r="G29" s="81">
        <f t="shared" si="1"/>
        <v>2.8704475952182373</v>
      </c>
    </row>
    <row r="30" spans="4:7" ht="15">
      <c r="D30" s="377" t="s">
        <v>110</v>
      </c>
      <c r="E30" s="377"/>
      <c r="F30" s="203">
        <v>2288</v>
      </c>
      <c r="G30" s="81">
        <f t="shared" si="1"/>
        <v>15.902140672782874</v>
      </c>
    </row>
    <row r="31" spans="4:7" ht="15">
      <c r="D31" s="377" t="s">
        <v>111</v>
      </c>
      <c r="E31" s="377"/>
      <c r="F31" s="203">
        <v>249</v>
      </c>
      <c r="G31" s="81">
        <f t="shared" si="1"/>
        <v>1.730608840700584</v>
      </c>
    </row>
    <row r="32" spans="4:7" ht="15">
      <c r="D32" s="377" t="s">
        <v>112</v>
      </c>
      <c r="E32" s="377"/>
      <c r="F32" s="203">
        <v>2530</v>
      </c>
      <c r="G32" s="81">
        <f t="shared" si="1"/>
        <v>17.584097859327215</v>
      </c>
    </row>
    <row r="33" spans="4:7" ht="15">
      <c r="D33" s="377" t="s">
        <v>113</v>
      </c>
      <c r="E33" s="377"/>
      <c r="F33" s="203">
        <v>69</v>
      </c>
      <c r="G33" s="81">
        <f t="shared" si="1"/>
        <v>0.47956630525437866</v>
      </c>
    </row>
    <row r="34" spans="4:7" ht="15">
      <c r="D34" s="377" t="s">
        <v>114</v>
      </c>
      <c r="E34" s="377"/>
      <c r="F34" s="203">
        <v>222</v>
      </c>
      <c r="G34" s="81">
        <f t="shared" si="1"/>
        <v>1.542952460383653</v>
      </c>
    </row>
    <row r="35" spans="4:7" ht="15">
      <c r="D35" s="377" t="s">
        <v>93</v>
      </c>
      <c r="E35" s="377"/>
      <c r="F35" s="203">
        <v>696</v>
      </c>
      <c r="G35" s="81">
        <f t="shared" si="1"/>
        <v>4.837364470391994</v>
      </c>
    </row>
    <row r="36" spans="4:7" ht="15">
      <c r="D36" s="377" t="s">
        <v>94</v>
      </c>
      <c r="E36" s="377"/>
      <c r="F36" s="203">
        <v>199</v>
      </c>
      <c r="G36" s="81">
        <f t="shared" si="1"/>
        <v>1.3830970252988601</v>
      </c>
    </row>
    <row r="37" spans="4:7" ht="15">
      <c r="D37" s="377" t="s">
        <v>95</v>
      </c>
      <c r="E37" s="377"/>
      <c r="F37" s="203">
        <v>247</v>
      </c>
      <c r="G37" s="81">
        <f t="shared" si="1"/>
        <v>1.7167083680845148</v>
      </c>
    </row>
    <row r="38" spans="4:7" ht="15">
      <c r="D38" s="377" t="s">
        <v>96</v>
      </c>
      <c r="E38" s="377"/>
      <c r="F38" s="203">
        <v>184</v>
      </c>
      <c r="G38" s="81">
        <f t="shared" si="1"/>
        <v>1.278843480678343</v>
      </c>
    </row>
    <row r="39" spans="4:7" ht="15">
      <c r="D39" s="377" t="s">
        <v>97</v>
      </c>
      <c r="E39" s="377"/>
      <c r="F39" s="203">
        <v>360</v>
      </c>
      <c r="G39" s="81">
        <f t="shared" si="1"/>
        <v>2.5020850708924103</v>
      </c>
    </row>
    <row r="40" spans="4:7" ht="15">
      <c r="D40" s="377" t="s">
        <v>115</v>
      </c>
      <c r="E40" s="377"/>
      <c r="F40" s="203">
        <v>51</v>
      </c>
      <c r="G40" s="81">
        <f t="shared" si="1"/>
        <v>0.35446205170975814</v>
      </c>
    </row>
    <row r="41" spans="4:7" ht="15">
      <c r="D41" s="377" t="s">
        <v>116</v>
      </c>
      <c r="E41" s="377"/>
      <c r="F41" s="203">
        <v>12</v>
      </c>
      <c r="G41" s="81">
        <f t="shared" si="1"/>
        <v>0.08340283569641367</v>
      </c>
    </row>
    <row r="42" spans="4:7" ht="15">
      <c r="D42" s="377" t="s">
        <v>117</v>
      </c>
      <c r="E42" s="377"/>
      <c r="F42" s="203">
        <v>40</v>
      </c>
      <c r="G42" s="81">
        <f t="shared" si="1"/>
        <v>0.27800945232137897</v>
      </c>
    </row>
    <row r="43" spans="4:7" ht="15">
      <c r="D43" s="377" t="s">
        <v>118</v>
      </c>
      <c r="E43" s="377"/>
      <c r="F43" s="203">
        <v>161</v>
      </c>
      <c r="G43" s="81">
        <f t="shared" si="1"/>
        <v>1.1189880455935501</v>
      </c>
    </row>
    <row r="44" spans="4:7" ht="15">
      <c r="D44" s="377" t="s">
        <v>100</v>
      </c>
      <c r="E44" s="377"/>
      <c r="F44" s="203">
        <v>29</v>
      </c>
      <c r="G44" s="81">
        <f t="shared" si="1"/>
        <v>0.2015568529329997</v>
      </c>
    </row>
    <row r="45" spans="4:7" ht="15">
      <c r="D45" s="377" t="s">
        <v>101</v>
      </c>
      <c r="E45" s="377"/>
      <c r="F45" s="203">
        <v>34</v>
      </c>
      <c r="G45" s="81">
        <f t="shared" si="1"/>
        <v>0.2363080344731721</v>
      </c>
    </row>
    <row r="46" spans="4:7" ht="15">
      <c r="D46" s="377" t="s">
        <v>119</v>
      </c>
      <c r="E46" s="377"/>
      <c r="F46" s="203">
        <v>26</v>
      </c>
      <c r="G46" s="81">
        <f t="shared" si="1"/>
        <v>0.1807061440088963</v>
      </c>
    </row>
    <row r="47" spans="4:7" ht="15">
      <c r="D47" s="380" t="s">
        <v>32</v>
      </c>
      <c r="E47" s="380"/>
      <c r="F47" s="202">
        <f>SUM(F26:F46)</f>
        <v>14388</v>
      </c>
      <c r="G47" s="303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&amp;L17.05.2013&amp;CTÜRKİYE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K20" sqref="K20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22" t="s">
        <v>393</v>
      </c>
      <c r="B2" s="322"/>
      <c r="C2" s="322"/>
      <c r="D2" s="322"/>
      <c r="E2" s="322"/>
      <c r="F2" s="322"/>
      <c r="G2" s="322"/>
      <c r="H2" s="322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84" t="s">
        <v>121</v>
      </c>
      <c r="C5" s="384"/>
      <c r="D5" s="384"/>
      <c r="E5" s="384"/>
      <c r="F5" s="384"/>
      <c r="G5" s="302"/>
      <c r="H5" s="302"/>
      <c r="I5" s="302"/>
      <c r="J5" s="302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82"/>
      <c r="C8" s="383" t="s">
        <v>376</v>
      </c>
      <c r="D8" s="383"/>
      <c r="E8" s="383" t="s">
        <v>377</v>
      </c>
      <c r="F8" s="383"/>
      <c r="G8" s="4"/>
      <c r="H8" s="4"/>
      <c r="I8" s="4"/>
      <c r="J8" s="4"/>
      <c r="K8" s="4"/>
    </row>
    <row r="9" spans="2:11" ht="24.75" customHeight="1">
      <c r="B9" s="382"/>
      <c r="C9" s="383"/>
      <c r="D9" s="383"/>
      <c r="E9" s="383"/>
      <c r="F9" s="383"/>
      <c r="G9" s="4"/>
      <c r="H9" s="4"/>
      <c r="I9" s="87"/>
      <c r="J9" s="4"/>
      <c r="K9" s="4"/>
    </row>
    <row r="10" spans="2:11" ht="24.75" customHeight="1">
      <c r="B10" s="292" t="s">
        <v>378</v>
      </c>
      <c r="C10" s="292" t="s">
        <v>9</v>
      </c>
      <c r="D10" s="292" t="s">
        <v>122</v>
      </c>
      <c r="E10" s="292" t="s">
        <v>9</v>
      </c>
      <c r="F10" s="292" t="s">
        <v>122</v>
      </c>
      <c r="G10" s="290"/>
      <c r="H10" s="4"/>
      <c r="I10" s="4"/>
      <c r="J10" s="4"/>
      <c r="K10" s="4"/>
    </row>
    <row r="11" spans="2:11" ht="24.75" customHeight="1">
      <c r="B11" s="293">
        <v>1</v>
      </c>
      <c r="C11" s="294">
        <v>303</v>
      </c>
      <c r="D11" s="295">
        <f>C11/734*100</f>
        <v>41.28065395095368</v>
      </c>
      <c r="E11" s="296">
        <v>2005</v>
      </c>
      <c r="F11" s="295">
        <f>E11/3749*100</f>
        <v>53.480928247532674</v>
      </c>
      <c r="G11" s="4"/>
      <c r="H11" s="4"/>
      <c r="I11" s="4"/>
      <c r="J11" s="4"/>
      <c r="K11" s="4"/>
    </row>
    <row r="12" spans="2:8" ht="24.75" customHeight="1">
      <c r="B12" s="293">
        <v>2</v>
      </c>
      <c r="C12" s="297">
        <v>212</v>
      </c>
      <c r="D12" s="295">
        <f aca="true" t="shared" si="0" ref="D12:D22">C12/734*100</f>
        <v>28.882833787465938</v>
      </c>
      <c r="E12" s="297">
        <v>1189</v>
      </c>
      <c r="F12" s="295">
        <f aca="true" t="shared" si="1" ref="F12:F22">E12/3749*100</f>
        <v>31.715124033075487</v>
      </c>
      <c r="G12" s="4"/>
      <c r="H12" s="4"/>
    </row>
    <row r="13" spans="2:8" ht="24.75" customHeight="1">
      <c r="B13" s="293">
        <v>3</v>
      </c>
      <c r="C13" s="298">
        <v>105</v>
      </c>
      <c r="D13" s="295">
        <f t="shared" si="0"/>
        <v>14.305177111716622</v>
      </c>
      <c r="E13" s="298">
        <v>369</v>
      </c>
      <c r="F13" s="295">
        <f t="shared" si="1"/>
        <v>9.842624699919979</v>
      </c>
      <c r="G13" s="4"/>
      <c r="H13" s="4"/>
    </row>
    <row r="14" spans="2:8" ht="24.75" customHeight="1">
      <c r="B14" s="293">
        <v>4</v>
      </c>
      <c r="C14" s="298">
        <v>55</v>
      </c>
      <c r="D14" s="295">
        <f t="shared" si="0"/>
        <v>7.493188010899182</v>
      </c>
      <c r="E14" s="298">
        <v>138</v>
      </c>
      <c r="F14" s="295">
        <f t="shared" si="1"/>
        <v>3.6809815950920246</v>
      </c>
      <c r="G14" s="4"/>
      <c r="H14" s="4"/>
    </row>
    <row r="15" spans="2:8" ht="24.75" customHeight="1">
      <c r="B15" s="293">
        <v>5</v>
      </c>
      <c r="C15" s="298">
        <v>20</v>
      </c>
      <c r="D15" s="295">
        <f t="shared" si="0"/>
        <v>2.7247956403269753</v>
      </c>
      <c r="E15" s="298">
        <v>33</v>
      </c>
      <c r="F15" s="295">
        <f t="shared" si="1"/>
        <v>0.8802347292611362</v>
      </c>
      <c r="G15" s="4"/>
      <c r="H15" s="4"/>
    </row>
    <row r="16" spans="2:8" ht="24.75" customHeight="1">
      <c r="B16" s="293">
        <v>6</v>
      </c>
      <c r="C16" s="298">
        <v>20</v>
      </c>
      <c r="D16" s="295">
        <f t="shared" si="0"/>
        <v>2.7247956403269753</v>
      </c>
      <c r="E16" s="298">
        <v>7</v>
      </c>
      <c r="F16" s="295">
        <f t="shared" si="1"/>
        <v>0.18671645772205922</v>
      </c>
      <c r="G16" s="4"/>
      <c r="H16" s="4"/>
    </row>
    <row r="17" spans="2:8" ht="23.25" customHeight="1">
      <c r="B17" s="293">
        <v>7</v>
      </c>
      <c r="C17" s="298">
        <v>8</v>
      </c>
      <c r="D17" s="295">
        <f t="shared" si="0"/>
        <v>1.08991825613079</v>
      </c>
      <c r="E17" s="298">
        <v>0</v>
      </c>
      <c r="F17" s="295">
        <f t="shared" si="1"/>
        <v>0</v>
      </c>
      <c r="G17" s="4"/>
      <c r="H17" s="4"/>
    </row>
    <row r="18" spans="2:8" ht="25.5" customHeight="1">
      <c r="B18" s="293">
        <v>8</v>
      </c>
      <c r="C18" s="298">
        <v>2</v>
      </c>
      <c r="D18" s="295">
        <f t="shared" si="0"/>
        <v>0.2724795640326975</v>
      </c>
      <c r="E18" s="298">
        <v>1</v>
      </c>
      <c r="F18" s="295">
        <f t="shared" si="1"/>
        <v>0.026673779674579887</v>
      </c>
      <c r="G18" s="4"/>
      <c r="H18" s="4"/>
    </row>
    <row r="19" spans="1:8" ht="22.5" customHeight="1">
      <c r="A19" s="290"/>
      <c r="B19" s="293">
        <v>9</v>
      </c>
      <c r="C19" s="298">
        <v>1</v>
      </c>
      <c r="D19" s="295">
        <f t="shared" si="0"/>
        <v>0.13623978201634876</v>
      </c>
      <c r="E19" s="298">
        <v>4</v>
      </c>
      <c r="F19" s="295">
        <f t="shared" si="1"/>
        <v>0.10669511869831955</v>
      </c>
      <c r="G19" s="290"/>
      <c r="H19" s="4"/>
    </row>
    <row r="20" spans="2:8" ht="23.25" customHeight="1">
      <c r="B20" s="293">
        <v>10</v>
      </c>
      <c r="C20" s="298">
        <v>3</v>
      </c>
      <c r="D20" s="295">
        <f t="shared" si="0"/>
        <v>0.4087193460490463</v>
      </c>
      <c r="E20" s="298">
        <v>1</v>
      </c>
      <c r="F20" s="295">
        <f t="shared" si="1"/>
        <v>0.026673779674579887</v>
      </c>
      <c r="G20" s="4"/>
      <c r="H20" s="4"/>
    </row>
    <row r="21" spans="2:8" ht="24.75" customHeight="1">
      <c r="B21" s="293" t="s">
        <v>123</v>
      </c>
      <c r="C21" s="298">
        <v>5</v>
      </c>
      <c r="D21" s="295">
        <f t="shared" si="0"/>
        <v>0.6811989100817438</v>
      </c>
      <c r="E21" s="298">
        <v>2</v>
      </c>
      <c r="F21" s="295">
        <f t="shared" si="1"/>
        <v>0.05334755934915977</v>
      </c>
      <c r="G21" s="4"/>
      <c r="H21" s="4"/>
    </row>
    <row r="22" spans="2:8" ht="24.75" customHeight="1">
      <c r="B22" s="292" t="s">
        <v>32</v>
      </c>
      <c r="C22" s="299">
        <f>SUM(C11:C21)</f>
        <v>734</v>
      </c>
      <c r="D22" s="300">
        <f t="shared" si="0"/>
        <v>100</v>
      </c>
      <c r="E22" s="301">
        <f>SUM(E11:E21)</f>
        <v>3749</v>
      </c>
      <c r="F22" s="300">
        <f t="shared" si="1"/>
        <v>100</v>
      </c>
      <c r="G22" s="4"/>
      <c r="H22" s="4"/>
    </row>
    <row r="23" spans="2:8" ht="18.75" customHeight="1">
      <c r="B23" s="381" t="s">
        <v>18</v>
      </c>
      <c r="C23" s="381"/>
      <c r="D23" s="381"/>
      <c r="E23" s="381"/>
      <c r="F23" s="381"/>
      <c r="G23" s="4"/>
      <c r="H23" s="4"/>
    </row>
    <row r="24" spans="2:8" ht="19.5" customHeight="1">
      <c r="B24" t="s">
        <v>379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207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9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207"/>
      <c r="I35" s="207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2014-04-11T14:15:27Z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